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EFEKT2_2017_VO_2_ZADAVACI_DOKUMENTACE\ZAMEL\_ZD_Zamel\"/>
    </mc:Choice>
  </mc:AlternateContent>
  <bookViews>
    <workbookView xWindow="0" yWindow="0" windowWidth="20490" windowHeight="6855" tabRatio="898"/>
  </bookViews>
  <sheets>
    <sheet name="Kryci_list" sheetId="1" r:id="rId1"/>
    <sheet name="Rek_SO4001" sheetId="16" r:id="rId2"/>
    <sheet name="Roz_SO401" sheetId="15" r:id="rId3"/>
    <sheet name="Vedlejsi_ostatni_SO401" sheetId="21" r:id="rId4"/>
  </sheets>
  <definedNames>
    <definedName name="Excel_BuiltIn_Print_Titles_2" localSheetId="3">#REF!</definedName>
    <definedName name="Excel_BuiltIn_Print_Titles_2">#REF!</definedName>
    <definedName name="Excel_BuiltIn_Print_Titles_2_1" localSheetId="3">#REF!</definedName>
    <definedName name="Excel_BuiltIn_Print_Titles_2_1">#REF!</definedName>
    <definedName name="kkkk">#REF!</definedName>
    <definedName name="_xlnm.Print_Area" localSheetId="0">Kryci_list!$A$1:$I$20</definedName>
    <definedName name="_xlnm.Print_Area" localSheetId="2">Roz_SO401!$A$1:$J$138</definedName>
    <definedName name="Print_Titles">NA()</definedName>
  </definedNames>
  <calcPr calcId="152511" concurrentCalc="0"/>
</workbook>
</file>

<file path=xl/calcChain.xml><?xml version="1.0" encoding="utf-8"?>
<calcChain xmlns="http://schemas.openxmlformats.org/spreadsheetml/2006/main">
  <c r="H109" i="15" l="1"/>
  <c r="H34" i="15"/>
  <c r="H89" i="15"/>
  <c r="H62" i="15"/>
  <c r="H18" i="21"/>
  <c r="H14" i="21"/>
  <c r="H15" i="21"/>
  <c r="H16" i="21"/>
  <c r="H17" i="21"/>
  <c r="H19" i="21"/>
  <c r="H21" i="21"/>
  <c r="H45" i="15"/>
  <c r="H44" i="15"/>
  <c r="H97" i="15"/>
  <c r="H71" i="15"/>
  <c r="H25" i="15"/>
  <c r="H19" i="15"/>
  <c r="H136" i="15"/>
  <c r="H135" i="15"/>
  <c r="H134" i="15"/>
  <c r="H125" i="15"/>
  <c r="H126" i="15"/>
  <c r="H127" i="15"/>
  <c r="H128" i="15"/>
  <c r="H118" i="15"/>
  <c r="H113" i="15"/>
  <c r="H111" i="15"/>
  <c r="H110" i="15"/>
  <c r="H108" i="15"/>
  <c r="H101" i="15"/>
  <c r="H77" i="15"/>
  <c r="H72" i="15"/>
  <c r="H69" i="15"/>
  <c r="H59" i="15"/>
  <c r="H58" i="15"/>
  <c r="H57" i="15"/>
  <c r="H53" i="15"/>
  <c r="H50" i="15"/>
  <c r="H49" i="15"/>
  <c r="H48" i="15"/>
  <c r="H43" i="15"/>
  <c r="H42" i="15"/>
  <c r="H41" i="15"/>
  <c r="H40" i="15"/>
  <c r="H39" i="15"/>
  <c r="H38" i="15"/>
  <c r="H35" i="15"/>
  <c r="H37" i="15"/>
  <c r="H33" i="15"/>
  <c r="H36" i="15"/>
  <c r="H32" i="15"/>
  <c r="H31" i="15"/>
  <c r="H30" i="15"/>
  <c r="H29" i="15"/>
  <c r="H28" i="15"/>
  <c r="H24" i="15"/>
  <c r="H23" i="15"/>
  <c r="H22" i="15"/>
  <c r="H21" i="15"/>
  <c r="H20" i="15"/>
  <c r="H18" i="15"/>
  <c r="H17" i="15"/>
  <c r="H16" i="15"/>
  <c r="H15" i="15"/>
  <c r="H14" i="15"/>
  <c r="I1" i="21"/>
  <c r="I1" i="15"/>
  <c r="F5" i="16"/>
  <c r="K1" i="16"/>
  <c r="H75" i="15"/>
  <c r="H70" i="15"/>
  <c r="H107" i="15"/>
  <c r="H54" i="15"/>
  <c r="H7" i="15"/>
  <c r="H9" i="15"/>
  <c r="F117" i="15"/>
  <c r="H117" i="15"/>
  <c r="H115" i="15"/>
  <c r="H99" i="15"/>
  <c r="H84" i="15"/>
  <c r="H81" i="15"/>
  <c r="H76" i="15"/>
  <c r="H56" i="15"/>
  <c r="H95" i="15"/>
  <c r="H96" i="15"/>
  <c r="H86" i="15"/>
  <c r="H55" i="15"/>
  <c r="H116" i="15"/>
  <c r="H119" i="15"/>
  <c r="H100" i="15"/>
  <c r="H114" i="15"/>
  <c r="H98" i="15"/>
  <c r="H8" i="21"/>
  <c r="H7" i="21"/>
  <c r="H10" i="21"/>
  <c r="H112" i="15"/>
  <c r="K7" i="16"/>
  <c r="J8" i="16"/>
  <c r="K8" i="16"/>
  <c r="I12" i="1"/>
  <c r="H130" i="15"/>
  <c r="K14" i="16"/>
  <c r="H78" i="15"/>
  <c r="H85" i="15"/>
  <c r="J9" i="16"/>
  <c r="K9" i="16"/>
  <c r="K18" i="16"/>
  <c r="H138" i="15"/>
  <c r="K20" i="16"/>
  <c r="H91" i="15"/>
  <c r="K13" i="16"/>
  <c r="J16" i="16"/>
  <c r="K16" i="16"/>
  <c r="H64" i="15"/>
  <c r="K10" i="16"/>
  <c r="J11" i="16"/>
  <c r="K11" i="16"/>
  <c r="H103" i="15"/>
  <c r="K12" i="16"/>
  <c r="H121" i="15"/>
  <c r="K15" i="16"/>
  <c r="J15" i="16"/>
  <c r="J17" i="16"/>
  <c r="K17" i="16"/>
  <c r="K19" i="16"/>
  <c r="K21" i="16"/>
  <c r="I11" i="1"/>
  <c r="I14" i="1"/>
  <c r="I15" i="1"/>
</calcChain>
</file>

<file path=xl/sharedStrings.xml><?xml version="1.0" encoding="utf-8"?>
<sst xmlns="http://schemas.openxmlformats.org/spreadsheetml/2006/main" count="266" uniqueCount="167">
  <si>
    <t>Zadavatel:</t>
  </si>
  <si>
    <t>Cena</t>
  </si>
  <si>
    <t>Položkový soupis prací a dodávek</t>
  </si>
  <si>
    <t>Vedlejší náklady</t>
  </si>
  <si>
    <t>součet – vedlejší náklady</t>
  </si>
  <si>
    <t>Ostatní náklady</t>
  </si>
  <si>
    <t>ks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</si>
  <si>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</si>
  <si>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</si>
  <si>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</si>
  <si>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</si>
  <si>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</si>
  <si>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</si>
  <si>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</si>
  <si>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materiál podružný</t>
  </si>
  <si>
    <t>materiál zemní</t>
  </si>
  <si>
    <t>elektromontáže</t>
  </si>
  <si>
    <t>demontáže</t>
  </si>
  <si>
    <t>zemní práce</t>
  </si>
  <si>
    <t>PPV pro elektromontáže</t>
  </si>
  <si>
    <t>PPV pro zemní práce</t>
  </si>
  <si>
    <t>dodávky celkem</t>
  </si>
  <si>
    <t>NÁKLADY celkem</t>
  </si>
  <si>
    <t>Dodávky zařízení</t>
  </si>
  <si>
    <t>Materiál elektromontážní</t>
  </si>
  <si>
    <t>m</t>
  </si>
  <si>
    <t xml:space="preserve"> součet - elektromotážní materiál</t>
  </si>
  <si>
    <t>Elektromontáže</t>
  </si>
  <si>
    <t>hod</t>
  </si>
  <si>
    <t xml:space="preserve"> součet - elektromontáže</t>
  </si>
  <si>
    <t>Hutnění zeminy ve výkopech</t>
  </si>
  <si>
    <t>Demontáže</t>
  </si>
  <si>
    <t>součet - demontáže</t>
  </si>
  <si>
    <t>kpl</t>
  </si>
  <si>
    <t>m3</t>
  </si>
  <si>
    <t>Zařízení staveniště</t>
  </si>
  <si>
    <t>Provozní vlivy</t>
  </si>
  <si>
    <t>Název akce:</t>
  </si>
  <si>
    <t>Instalace zemnící tyče, úplná montáž</t>
  </si>
  <si>
    <t>Zemnící drát FeZn 10mm, úplná montáž</t>
  </si>
  <si>
    <t>Fólie výstražná - pokládka</t>
  </si>
  <si>
    <t>Úprava terénu + osetí travním semenem</t>
  </si>
  <si>
    <t>m2</t>
  </si>
  <si>
    <t>kg</t>
  </si>
  <si>
    <t>Svorka zemní spojovací páska-drát SR3b</t>
  </si>
  <si>
    <t>Označovací štítek sloupu (hliník/nerez)</t>
  </si>
  <si>
    <t>Fólie výstražná s identifikačním potiskem</t>
  </si>
  <si>
    <t>Ruční zához výkopu kolem základu s využitím štěrku, písku a výkopku</t>
  </si>
  <si>
    <t>Zemní materiál</t>
  </si>
  <si>
    <t>součet - zemní materiál</t>
  </si>
  <si>
    <t>Zemní práce</t>
  </si>
  <si>
    <t>Rekapitulace stavebních objektů</t>
  </si>
  <si>
    <t xml:space="preserve">Svorka zemní spojovací drát-drát </t>
  </si>
  <si>
    <t>Drát FeZn, D10mm</t>
  </si>
  <si>
    <t>Sloupová rozvodnice, montáž a zakončení napájecích kabelů, montáž štítku</t>
  </si>
  <si>
    <t>Kabelová rýha š.35cm /h.80cm/tř.3 (ruční) - zemina; v zeleni</t>
  </si>
  <si>
    <t>Zemnící tyč T-1500mm FeZn, včetně svorky</t>
  </si>
  <si>
    <t>Ruční zához rýhy š.35cm /h.80cm</t>
  </si>
  <si>
    <t>Kabelové lože z kop. písku rýha tl.20cm</t>
  </si>
  <si>
    <t>Písek kopaný do kabelového lože, dosypávky</t>
  </si>
  <si>
    <t>Výkaz výměr, slouží pro potřeby dodavatelského ocenění stavby. Uchazeč si je vědom, že kontrola výměr je součástí zadávacích podmínek. Všechny konstrukce a zařízení jsou oceňovány a dodávány kompletní a plně funkční, na případné nedostatky uchazeč upozorní, finančně je docení a zahrne do nabídky stavby v samostatné příloze.</t>
  </si>
  <si>
    <t>Revize</t>
  </si>
  <si>
    <t>Ohebná dvouplášťová korugovaná chránička D50mm, mech. odol. 450N/20cm</t>
  </si>
  <si>
    <t>Travní osivo balení, Profi</t>
  </si>
  <si>
    <t>Výkop - odhalení základu stávajícího sloupu VO a přívodních kabelů, ruční, (travnatý pás)</t>
  </si>
  <si>
    <t>Bourání původního betonového základu sloupu</t>
  </si>
  <si>
    <t>Štěrk - opravy zádlažeb, frakce 4-8</t>
  </si>
  <si>
    <t>Celkem cena za dílo (bez DPH)</t>
  </si>
  <si>
    <t>Asfaltová hmota na ochranu zemních spojů FeZn prvků</t>
  </si>
  <si>
    <t>Rozebrání povrchu chodníku dlažby (š50cm)</t>
  </si>
  <si>
    <t>OPV10/3 + 3xPV10 16AgG (do rozvaděče RO)</t>
  </si>
  <si>
    <t>Odpojení starých a zapojení nových kabelů na OPV v rozvaděči RVO včetně vytažení a zatažení</t>
  </si>
  <si>
    <t>Projekční návrhy lze provádět pouze s konkrétními výrobky s konkrétními vlastnostmi. Je-li v názvu položky uvedena obchodní značka jakéhokoliv materiálu, výrobku nebo technologie, má tento název pouze informativní charakter. Pro ocenění a následnou realizaci je možné použít jiný materiál, výrobek nebo technologii se srovnatelnými nebo lepšími užitnými vlastnostmi, které odpovídají požadavkům dokumentace. Změny podléhají odsouhlasení investorem a projektantem.</t>
  </si>
  <si>
    <t>Drát FeZn, D10mm, izolovaný</t>
  </si>
  <si>
    <t>Svorka/oko pro připojení zemnícího drátu ke sloupu</t>
  </si>
  <si>
    <t>Sloup ocelový vetknutý bezpaticový nadzemní výšky 10m, oboustranně žárově zinkovaný,  s přímým výložníkem FeZn 1.5m se stoupáním 2° (dimenzováno pro svítidlo 15 kg v dané lokalitě)</t>
  </si>
  <si>
    <t>Kabel AYKY 4x16mm2 750V</t>
  </si>
  <si>
    <t>Svařovaná spojka na kabel AYKY</t>
  </si>
  <si>
    <t>Kabel CYKY-J 3x2.5mm2 750V</t>
  </si>
  <si>
    <t>Kabel CYKY-J 5x1.5mm2 750V</t>
  </si>
  <si>
    <t>Kabel CYKY-J 3x1.5mm2 750V</t>
  </si>
  <si>
    <t>Kabel 3x1,5mm2 nebo 3x1,5mm2 , uloženo volně ve sloupu</t>
  </si>
  <si>
    <t>Kabel AYKY 4x16mm2, uložení do chráničky D50 a do výkopu</t>
  </si>
  <si>
    <t>Sloup ocelový 10m, včetně zatažení kabelů a uzemnění, s pomocí autojeřábu</t>
  </si>
  <si>
    <t>kmpl</t>
  </si>
  <si>
    <t>Zapojení kabelu CYKY-J 3x1,5mm2 nebo 3x1,5mm2 do svorkovnice</t>
  </si>
  <si>
    <t>Materiál pro vytvoření sloupového základu pro sloup 10m (dle předpisu výrobce)</t>
  </si>
  <si>
    <t>Vytvoření sloupového pouzdra, pro sloup nad 6m, včetně protažení napájecích kabelů s chráničkou a zemnícího vedení středem základu nahoru</t>
  </si>
  <si>
    <t>materiál + výkony celkem</t>
  </si>
  <si>
    <t>Energetický posudek</t>
  </si>
  <si>
    <t>Vytýčení stávajících sítí</t>
  </si>
  <si>
    <t>Autorský a technický dozor</t>
  </si>
  <si>
    <t>Montážní plošina MP10 do 10m výšky, včetně dopravy (demontáže, montáže výložníků)</t>
  </si>
  <si>
    <t>Montážní plošina MP10 do 10m výšky, pro (demontáže, montáže svítidel a kab. ve sloupu)</t>
  </si>
  <si>
    <t>Autojeřáb do výšky 16 metrů</t>
  </si>
  <si>
    <t>Demontáž stávajících sloupů, zajištění recyklace (do 6 m)</t>
  </si>
  <si>
    <t>Demontáž stávajícíh výložníků, zajištění recyklace</t>
  </si>
  <si>
    <t>Demontáž stávajících svítidel vč. kabeláže, zajištění recyklace</t>
  </si>
  <si>
    <t>Redukce na výložník 89/60 mm žárově zinkovaná</t>
  </si>
  <si>
    <t>Sloup ocelový vetknutý bezpaticový nadzemní výšky 8m, oboustranně žárově zinkovaný,  s přímým výložníkem FeZn 1,5m se stoupáním 7° (dimenzováno pro svítidlo 15 kg v dané lokalitě)</t>
  </si>
  <si>
    <t>Sloup ocelový 8m, včetně zatažení kabelů a uzemnění, s pomocí autojeřábu</t>
  </si>
  <si>
    <t>Svorkovnice sloupová, včetně pojistkové vložky, propojení až 3x kabel 4x6-25mm2, 1x odjištěný vývod E14, včetně pojistky</t>
  </si>
  <si>
    <t>Materiál pro vytvoření sloupového základu pro sloup 8m (dle předpisu výrobce)</t>
  </si>
  <si>
    <t>Opatření ke snížení energetické náročnosti VO v obci Záměl</t>
  </si>
  <si>
    <t>Obec Záměl</t>
  </si>
  <si>
    <t>Objekt SO 401 - Veřejné osvětlení</t>
  </si>
  <si>
    <t>Soupis vedlejších a ostatních nákladů k SO 401</t>
  </si>
  <si>
    <t>Zemní kabelové vedení</t>
  </si>
  <si>
    <t>Uzemňovací soustava</t>
  </si>
  <si>
    <t>Svítidla vč. připojení</t>
  </si>
  <si>
    <t>Podpěrné konstrukční prvky (sloupy a výložníky), vč. základů</t>
  </si>
  <si>
    <t>způsobilý výdaj</t>
  </si>
  <si>
    <t xml:space="preserve"> součet - dodávky zařízení</t>
  </si>
  <si>
    <t>Popis položky</t>
  </si>
  <si>
    <t>M.J.</t>
  </si>
  <si>
    <t>Množství</t>
  </si>
  <si>
    <t>Cena celkem bez DPH</t>
  </si>
  <si>
    <t>součet - zemní práce</t>
  </si>
  <si>
    <t xml:space="preserve"> součet - ostatní</t>
  </si>
  <si>
    <t>Cena  / M.J.</t>
  </si>
  <si>
    <t xml:space="preserve"> součet – ostatní náklady</t>
  </si>
  <si>
    <t>Rekapitulace objektu SO 401</t>
  </si>
  <si>
    <t>Manipulační technika</t>
  </si>
  <si>
    <t>manipulační technika</t>
  </si>
  <si>
    <t>Dokumentace skutečného provedení</t>
  </si>
  <si>
    <t>Protokol o měření osvětlenosti</t>
  </si>
  <si>
    <t>Seřízení řídicích prvků (změna časového schématu)</t>
  </si>
  <si>
    <t>Sloup ocelový vetknutý bezpaticový nadzemní výšky 7m, oboustranně žárově zinkovaný,  s přímým výložníkem FeZn 1,5m se stoupáním 7° (dimenzováno pro svítidlo 15 kg v dané lokalitě)</t>
  </si>
  <si>
    <t>Svorkovnice sloupová, včetně pojistkové vložky, propojení až 3x kabel 4x6-25mm2, 2x odjištěný vývod E14, včetně pojistky</t>
  </si>
  <si>
    <t>Sloup ocelový vetknutý bezpaticový nadzemní výšky 8m, oboustranně žárově zinkovaný,  s  dvouramenným obloukovým výložníkem FeZn 2m-2x2mx100° se stoupáním 10° (dimenzováno pro svítidla 15 kg v dané lokalitě); pozn.: mont. výška svítidla cca 10 m</t>
  </si>
  <si>
    <t>Sloup ocelový vetknutý bezpaticový nadzemní výšky 8m, oboustranně žárově zinkovaný,  s  dvouramenným obloukovým výložníkem FeZn 2m-2x2mx180° se stoupáním 10° (dimenzováno pro svítidla 15 kg v dané lokalitě); pozn.: mont. výška svítidla cca 10 m</t>
  </si>
  <si>
    <t>Sloup ocelový vetknutý bezpaticový nadzemní výšky 8m, oboustranně žárově zinkovaný,  s  dvouramenným obloukovým výložníkem FeZn 2m-2x2mx90° se stoupáním 10° (dimenzováno pro svítidla 15 kg v dané lokalitě); pozn.: mont. výška svítidla cca 10 m</t>
  </si>
  <si>
    <t>Výložník přímý 2m 15° FeZn na betonový sloup, s páskou Bandimex (dimenzováno pro svítidlo 15 kg v dané lokalitě)</t>
  </si>
  <si>
    <t>Výložník přímý 0.5m FeZn na betonový sloup, s páskou Bandimex (dimenzováno pro svítidlo 15 kg v dané lokalitě)</t>
  </si>
  <si>
    <t>Sloup ocelový 7m, včetně zatažení kabelů a uzemnění, s pomocí autojeřábu</t>
  </si>
  <si>
    <t>Montáž výložníku (nebo redukce) na sloup VO / betonový sloup</t>
  </si>
  <si>
    <t>Osazení svítidla, včetně zapojení svítidla</t>
  </si>
  <si>
    <t>Připojení zemnící drát FeZn 10 izolovaný, úplná montáž (sloup-uzemnění)</t>
  </si>
  <si>
    <t>Materiál pro vytvoření sloupového základu pro sloup 7m (dle předpisu výrobce)</t>
  </si>
  <si>
    <t>Demontáž stávajících sloupů, zajištění recyklace (nad 6 m)</t>
  </si>
  <si>
    <t>SO 401</t>
  </si>
  <si>
    <t>Odvoz zbytku betonových konstrukcí, betonové sutě, živice/asfaltu - včetně skládkování do 10km</t>
  </si>
  <si>
    <t>Opravy povrchů chodníků - betonová dlažba, do původního stavu</t>
  </si>
  <si>
    <t>Přepěťová ochrana</t>
  </si>
  <si>
    <t>Svodič přepětí na nadzemní vedení  NN (AlFe)</t>
  </si>
  <si>
    <t>Montáž svodiče přepětí na AlFe vedení</t>
  </si>
  <si>
    <t>s DPH:</t>
  </si>
  <si>
    <t>Proudovová svorka pro připojení na AlFe vedení</t>
  </si>
  <si>
    <t>Izolovaná propichovací svorka pro připojení na AES vedení</t>
  </si>
  <si>
    <t>Svítidlo LED 4000K sadové s rotačně symetrickou vyzařovací charakteristikou, 4000lm, dle "Technických požadavků na svítidla typu 3"</t>
  </si>
  <si>
    <t>Svítidlo LED 3000K sadové s rotačně symetrickou vyzařovací charakteristikou, 4000lm, dle "Technických požadavků na svítidla typu 3"</t>
  </si>
  <si>
    <t>Svítidlo LED 3000K dle výpočtu "Situace 3" a "Technických požadavků na skupinu svítidel 1"</t>
  </si>
  <si>
    <t>Svítidlo LED 4000K dle výpočtu "Situace 1" a "Technických požadavků na skupinu svítidel 1"</t>
  </si>
  <si>
    <t>Svítidlo LED 4000K dle výpočtu "Situace 2" a "Technických požadavků na skupinu svítidel 1"</t>
  </si>
  <si>
    <t>Svítidlo LED 3000K dle výpočtu "Situace 4" a "Technických požadavků na skupinu svítidel 1"</t>
  </si>
  <si>
    <t>Svítidlo LED 4000K dle výpočtu "Situace 5" a "Technických požadavků na skupinu svítidel 1"</t>
  </si>
  <si>
    <t>Svítidlo LED 3000K dle výpočtu "Situace 7" a "Technických požadavků na skupinu svítidel 1"</t>
  </si>
  <si>
    <t>Svítidlo LED 3000K dle výpočtu "Situace 7" a "Technických požadavků na skupinu svítidel 1p"</t>
  </si>
  <si>
    <t>Svítidlo LED 3000K dle výpočtu "Situace 8" a "Technických požadavků na skupinu svítidel 1"</t>
  </si>
  <si>
    <t>Svítidlo LED 4000K dle výpočtu "Situace 6" a "Technických požadavků na skupinu svítidel 2p"</t>
  </si>
  <si>
    <t>Svítidlo LED 3000K dle výpočtu "Situace 7" a "Technických požadavků na skupinu svítidel 2p"</t>
  </si>
  <si>
    <t>Svítidlo LED 3000K dle výpočtu "Situace 9" a "Technických požadavků na skupinu svítidel 2p"</t>
  </si>
  <si>
    <t>Výkaz výměr k ocenění</t>
  </si>
  <si>
    <t>dodavatel vyplní žlutě označené položky</t>
  </si>
  <si>
    <t>pozor, výkaz výměr má více listů</t>
  </si>
  <si>
    <t>Vedlejší a ostatní náklady k SO 401</t>
  </si>
  <si>
    <t>Financováno s využitím podpory programu EFEKT2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</si>
</sst>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#,##0.00\ &quot;Kč&quot;;\-#,##0.00\ &quot;Kč&quot;"/>
    <numFmt numFmtId="164" formatCode="_-* #,##0.00\,_K_?_-;\-* #,##0.00\,_K_?_-;_-* \-??\ _K_?_-;_-@_-"/>
    <numFmt numFmtId="165" formatCode="0000"/>
    <numFmt numFmtId="166" formatCode="000"/>
    <numFmt numFmtId="167" formatCode="000000000"/>
    <numFmt numFmtId="168" formatCode="#,##0.00\ [$Kč-405];[Red]\-#,##0.00\ [$Kč-405]"/>
    <numFmt numFmtId="169" formatCode="0.000;0.000"/>
    <numFmt numFmtId="170" formatCode="0.00;0.00"/>
    <numFmt numFmtId="171" formatCode="#"/>
    <numFmt numFmtId="172" formatCode="0.0"/>
    <numFmt numFmtId="173" formatCode="#,##0\ [$Kč-405];\-#,##0\ [$Kč-405]"/>
    <numFmt numFmtId="174" formatCode="#\ ###\ ##0"/>
    <numFmt numFmtId="175" formatCode="#\ ###\ ##0;#\ ###\ ##0"/>
    <numFmt numFmtId="176" formatCode="#\ ###\ ##0.00"/>
    <numFmt numFmtId="177" formatCode="#,##0\ [$Kč-405];[Red]\-#,##0\ [$Kč-405]"/>
    <numFmt numFmtId="178" formatCode="#,##0.000;\-#,##0.000"/>
    <numFmt numFmtId="179" formatCode="#,##0.00;\-#,##0.00"/>
    <numFmt numFmtId="180" formatCode="#,##0.00\ &quot;Kč&quot;"/>
    <numFmt numFmtId="181" formatCode="#,##0.0;\-#,##0.0"/>
    <numFmt numFmtId="182" formatCode="#,##0;\-#,##0"/>
  </numFmts>
  <fonts count="40" x14ac:knownFonts="1">
    <font>
      <sz val="11"/>
      <color indexed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6"/>
      <name val="Calibri"/>
      <family val="2"/>
      <charset val="1"/>
    </font>
    <font>
      <sz val="12"/>
      <name val="Calibri"/>
      <family val="2"/>
      <charset val="238"/>
    </font>
    <font>
      <b/>
      <sz val="12"/>
      <name val="Calibri"/>
      <family val="2"/>
      <charset val="1"/>
    </font>
    <font>
      <b/>
      <sz val="12"/>
      <name val="Calibri"/>
      <family val="2"/>
      <charset val="238"/>
    </font>
    <font>
      <b/>
      <sz val="11"/>
      <name val="Calibri"/>
      <family val="2"/>
      <charset val="1"/>
    </font>
    <font>
      <sz val="11"/>
      <color indexed="8"/>
      <name val="Calibri"/>
      <family val="2"/>
      <charset val="1"/>
    </font>
    <font>
      <b/>
      <sz val="16"/>
      <name val="Calibri"/>
      <family val="2"/>
      <charset val="238"/>
    </font>
    <font>
      <sz val="16"/>
      <name val="Calibri"/>
      <family val="2"/>
      <charset val="1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9"/>
      <name val="Calibri"/>
      <family val="2"/>
      <charset val="1"/>
    </font>
    <font>
      <sz val="11"/>
      <name val="Calibri"/>
      <family val="2"/>
      <charset val="238"/>
    </font>
    <font>
      <sz val="11"/>
      <name val="Calibri"/>
      <family val="2"/>
      <charset val="1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name val="Calibri"/>
      <family val="2"/>
      <charset val="1"/>
    </font>
    <font>
      <sz val="18"/>
      <name val="Calibri"/>
      <family val="2"/>
      <charset val="1"/>
    </font>
    <font>
      <b/>
      <sz val="18"/>
      <name val="Calibri"/>
      <family val="2"/>
      <charset val="1"/>
      <scheme val="minor"/>
    </font>
    <font>
      <i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4" fontId="7" fillId="0" borderId="0" applyFill="0" applyBorder="0" applyAlignment="0" applyProtection="0"/>
    <xf numFmtId="0" fontId="7" fillId="0" borderId="0"/>
    <xf numFmtId="0" fontId="7" fillId="0" borderId="0"/>
  </cellStyleXfs>
  <cellXfs count="423">
    <xf numFmtId="0" fontId="0" fillId="0" borderId="0" xfId="0"/>
    <xf numFmtId="0" fontId="8" fillId="0" borderId="0" xfId="2" applyFont="1"/>
    <xf numFmtId="165" fontId="8" fillId="0" borderId="0" xfId="2" applyNumberFormat="1" applyFont="1"/>
    <xf numFmtId="166" fontId="8" fillId="0" borderId="0" xfId="2" applyNumberFormat="1" applyFont="1"/>
    <xf numFmtId="167" fontId="8" fillId="0" borderId="0" xfId="2" applyNumberFormat="1" applyFont="1"/>
    <xf numFmtId="2" fontId="8" fillId="0" borderId="0" xfId="2" applyNumberFormat="1" applyFont="1"/>
    <xf numFmtId="168" fontId="8" fillId="0" borderId="0" xfId="2" applyNumberFormat="1" applyFont="1"/>
    <xf numFmtId="169" fontId="8" fillId="0" borderId="0" xfId="2" applyNumberFormat="1" applyFont="1"/>
    <xf numFmtId="170" fontId="8" fillId="0" borderId="0" xfId="2" applyNumberFormat="1" applyFont="1"/>
    <xf numFmtId="0" fontId="9" fillId="0" borderId="0" xfId="2" applyFont="1"/>
    <xf numFmtId="0" fontId="12" fillId="0" borderId="0" xfId="2" applyFont="1"/>
    <xf numFmtId="0" fontId="13" fillId="0" borderId="0" xfId="2" applyFont="1"/>
    <xf numFmtId="49" fontId="8" fillId="0" borderId="0" xfId="2" applyNumberFormat="1" applyFont="1"/>
    <xf numFmtId="171" fontId="8" fillId="0" borderId="0" xfId="2" applyNumberFormat="1" applyFont="1"/>
    <xf numFmtId="172" fontId="8" fillId="0" borderId="0" xfId="2" applyNumberFormat="1" applyFont="1"/>
    <xf numFmtId="173" fontId="8" fillId="0" borderId="0" xfId="2" applyNumberFormat="1" applyFont="1" applyAlignment="1">
      <alignment horizontal="right"/>
    </xf>
    <xf numFmtId="0" fontId="15" fillId="0" borderId="0" xfId="0" applyFont="1"/>
    <xf numFmtId="0" fontId="10" fillId="0" borderId="0" xfId="2" applyFont="1" applyAlignment="1">
      <alignment vertical="center"/>
    </xf>
    <xf numFmtId="172" fontId="17" fillId="0" borderId="0" xfId="2" applyNumberFormat="1" applyFont="1" applyAlignment="1">
      <alignment vertical="center"/>
    </xf>
    <xf numFmtId="168" fontId="17" fillId="0" borderId="0" xfId="2" applyNumberFormat="1" applyFont="1" applyAlignment="1">
      <alignment vertical="center"/>
    </xf>
    <xf numFmtId="174" fontId="8" fillId="0" borderId="0" xfId="2" applyNumberFormat="1" applyFont="1"/>
    <xf numFmtId="175" fontId="8" fillId="0" borderId="0" xfId="2" applyNumberFormat="1" applyFont="1"/>
    <xf numFmtId="176" fontId="8" fillId="0" borderId="0" xfId="2" applyNumberFormat="1" applyFont="1"/>
    <xf numFmtId="49" fontId="14" fillId="2" borderId="18" xfId="2" applyNumberFormat="1" applyFont="1" applyFill="1" applyBorder="1"/>
    <xf numFmtId="2" fontId="14" fillId="2" borderId="18" xfId="2" applyNumberFormat="1" applyFont="1" applyFill="1" applyBorder="1"/>
    <xf numFmtId="175" fontId="14" fillId="2" borderId="18" xfId="2" applyNumberFormat="1" applyFont="1" applyFill="1" applyBorder="1"/>
    <xf numFmtId="176" fontId="14" fillId="2" borderId="19" xfId="2" applyNumberFormat="1" applyFont="1" applyFill="1" applyBorder="1"/>
    <xf numFmtId="0" fontId="18" fillId="0" borderId="0" xfId="2" applyFont="1"/>
    <xf numFmtId="171" fontId="18" fillId="0" borderId="0" xfId="2" applyNumberFormat="1" applyFont="1"/>
    <xf numFmtId="172" fontId="18" fillId="0" borderId="0" xfId="2" applyNumberFormat="1" applyFont="1"/>
    <xf numFmtId="168" fontId="18" fillId="0" borderId="0" xfId="2" applyNumberFormat="1" applyFont="1"/>
    <xf numFmtId="173" fontId="18" fillId="0" borderId="0" xfId="2" applyNumberFormat="1" applyFont="1" applyAlignment="1">
      <alignment horizontal="right"/>
    </xf>
    <xf numFmtId="0" fontId="19" fillId="0" borderId="0" xfId="0" applyFont="1"/>
    <xf numFmtId="0" fontId="16" fillId="0" borderId="0" xfId="2" applyFont="1" applyAlignment="1">
      <alignment vertical="center"/>
    </xf>
    <xf numFmtId="0" fontId="20" fillId="0" borderId="0" xfId="2" applyFont="1"/>
    <xf numFmtId="0" fontId="21" fillId="0" borderId="0" xfId="0" applyFont="1"/>
    <xf numFmtId="0" fontId="18" fillId="0" borderId="0" xfId="2" applyFont="1" applyProtection="1">
      <protection locked="0"/>
    </xf>
    <xf numFmtId="0" fontId="19" fillId="0" borderId="0" xfId="0" applyFont="1" applyProtection="1">
      <protection locked="0"/>
    </xf>
    <xf numFmtId="0" fontId="8" fillId="0" borderId="28" xfId="2" applyFont="1" applyBorder="1"/>
    <xf numFmtId="0" fontId="9" fillId="0" borderId="28" xfId="2" applyFont="1" applyBorder="1"/>
    <xf numFmtId="2" fontId="8" fillId="0" borderId="28" xfId="2" applyNumberFormat="1" applyFont="1" applyBorder="1"/>
    <xf numFmtId="175" fontId="8" fillId="0" borderId="28" xfId="2" applyNumberFormat="1" applyFont="1" applyBorder="1"/>
    <xf numFmtId="176" fontId="8" fillId="0" borderId="28" xfId="2" applyNumberFormat="1" applyFont="1" applyBorder="1"/>
    <xf numFmtId="0" fontId="23" fillId="0" borderId="28" xfId="2" applyFont="1" applyBorder="1"/>
    <xf numFmtId="0" fontId="24" fillId="0" borderId="0" xfId="2" applyFont="1" applyAlignment="1">
      <alignment horizontal="left" vertical="center"/>
    </xf>
    <xf numFmtId="0" fontId="14" fillId="0" borderId="0" xfId="2" applyFont="1" applyAlignment="1">
      <alignment vertical="center" wrapText="1"/>
    </xf>
    <xf numFmtId="0" fontId="22" fillId="0" borderId="5" xfId="2" applyFont="1" applyBorder="1" applyAlignment="1">
      <alignment horizontal="center" vertical="center"/>
    </xf>
    <xf numFmtId="168" fontId="22" fillId="0" borderId="7" xfId="2" applyNumberFormat="1" applyFont="1" applyBorder="1" applyAlignment="1">
      <alignment horizontal="right" vertical="center"/>
    </xf>
    <xf numFmtId="0" fontId="24" fillId="0" borderId="5" xfId="2" applyFont="1" applyBorder="1" applyAlignment="1">
      <alignment horizontal="center" vertical="center"/>
    </xf>
    <xf numFmtId="165" fontId="18" fillId="0" borderId="0" xfId="2" applyNumberFormat="1" applyFont="1"/>
    <xf numFmtId="166" fontId="18" fillId="0" borderId="0" xfId="2" applyNumberFormat="1" applyFont="1"/>
    <xf numFmtId="49" fontId="18" fillId="0" borderId="0" xfId="2" applyNumberFormat="1" applyFont="1"/>
    <xf numFmtId="167" fontId="18" fillId="0" borderId="0" xfId="2" applyNumberFormat="1" applyFont="1"/>
    <xf numFmtId="2" fontId="18" fillId="0" borderId="0" xfId="2" applyNumberFormat="1" applyFont="1"/>
    <xf numFmtId="0" fontId="26" fillId="0" borderId="0" xfId="2" applyFont="1" applyAlignment="1">
      <alignment horizontal="left" vertical="center" wrapText="1"/>
    </xf>
    <xf numFmtId="0" fontId="13" fillId="0" borderId="0" xfId="2" applyFont="1" applyFill="1"/>
    <xf numFmtId="172" fontId="30" fillId="0" borderId="0" xfId="2" applyNumberFormat="1" applyFont="1" applyAlignment="1">
      <alignment vertical="center"/>
    </xf>
    <xf numFmtId="168" fontId="30" fillId="0" borderId="0" xfId="2" applyNumberFormat="1" applyFont="1" applyAlignment="1">
      <alignment vertical="center"/>
    </xf>
    <xf numFmtId="172" fontId="30" fillId="0" borderId="0" xfId="2" applyNumberFormat="1" applyFont="1" applyBorder="1" applyAlignment="1">
      <alignment vertical="center"/>
    </xf>
    <xf numFmtId="173" fontId="30" fillId="0" borderId="9" xfId="2" applyNumberFormat="1" applyFont="1" applyBorder="1" applyAlignment="1">
      <alignment horizontal="right" vertical="center"/>
    </xf>
    <xf numFmtId="172" fontId="31" fillId="0" borderId="0" xfId="2" applyNumberFormat="1" applyFont="1" applyBorder="1" applyAlignment="1">
      <alignment horizontal="right" vertical="center"/>
    </xf>
    <xf numFmtId="168" fontId="31" fillId="0" borderId="0" xfId="2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right" vertical="center"/>
    </xf>
    <xf numFmtId="177" fontId="32" fillId="0" borderId="0" xfId="0" applyNumberFormat="1" applyFont="1" applyBorder="1" applyAlignment="1">
      <alignment horizontal="right" vertical="center"/>
    </xf>
    <xf numFmtId="173" fontId="30" fillId="0" borderId="9" xfId="0" applyNumberFormat="1" applyFont="1" applyBorder="1" applyAlignment="1">
      <alignment horizontal="right" vertical="center"/>
    </xf>
    <xf numFmtId="0" fontId="6" fillId="5" borderId="0" xfId="0" applyFont="1" applyFill="1" applyBorder="1" applyAlignment="1" applyProtection="1">
      <alignment horizontal="center" vertical="center" wrapText="1"/>
    </xf>
    <xf numFmtId="179" fontId="6" fillId="5" borderId="0" xfId="0" applyNumberFormat="1" applyFont="1" applyFill="1" applyBorder="1" applyAlignment="1" applyProtection="1">
      <alignment horizontal="right" vertical="center"/>
    </xf>
    <xf numFmtId="180" fontId="6" fillId="5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79" fontId="6" fillId="0" borderId="0" xfId="0" applyNumberFormat="1" applyFont="1" applyFill="1" applyBorder="1" applyAlignment="1" applyProtection="1">
      <alignment horizontal="right" vertical="center"/>
    </xf>
    <xf numFmtId="180" fontId="6" fillId="0" borderId="0" xfId="0" applyNumberFormat="1" applyFont="1" applyFill="1" applyBorder="1" applyAlignment="1" applyProtection="1">
      <alignment horizontal="right" vertical="center"/>
    </xf>
    <xf numFmtId="180" fontId="6" fillId="0" borderId="20" xfId="0" applyNumberFormat="1" applyFont="1" applyFill="1" applyBorder="1" applyAlignment="1" applyProtection="1">
      <alignment horizontal="right" vertical="center"/>
    </xf>
    <xf numFmtId="179" fontId="32" fillId="0" borderId="0" xfId="0" applyNumberFormat="1" applyFont="1" applyFill="1" applyBorder="1" applyAlignment="1">
      <alignment horizontal="right" vertical="center"/>
    </xf>
    <xf numFmtId="2" fontId="30" fillId="5" borderId="0" xfId="0" applyNumberFormat="1" applyFont="1" applyFill="1" applyBorder="1" applyAlignment="1">
      <alignment horizontal="center" vertical="center"/>
    </xf>
    <xf numFmtId="1" fontId="32" fillId="5" borderId="0" xfId="0" applyNumberFormat="1" applyFont="1" applyFill="1" applyBorder="1" applyAlignment="1">
      <alignment horizontal="right" vertical="center"/>
    </xf>
    <xf numFmtId="177" fontId="32" fillId="5" borderId="0" xfId="0" applyNumberFormat="1" applyFont="1" applyFill="1" applyBorder="1" applyAlignment="1">
      <alignment horizontal="right" vertical="center"/>
    </xf>
    <xf numFmtId="2" fontId="30" fillId="0" borderId="0" xfId="0" applyNumberFormat="1" applyFont="1" applyFill="1" applyBorder="1" applyAlignment="1">
      <alignment horizontal="center" vertical="center"/>
    </xf>
    <xf numFmtId="49" fontId="30" fillId="0" borderId="0" xfId="2" applyNumberFormat="1" applyFont="1" applyBorder="1" applyAlignment="1">
      <alignment horizontal="center" vertical="center"/>
    </xf>
    <xf numFmtId="172" fontId="32" fillId="0" borderId="0" xfId="0" applyNumberFormat="1" applyFont="1" applyBorder="1" applyAlignment="1">
      <alignment horizontal="right" vertical="center"/>
    </xf>
    <xf numFmtId="168" fontId="32" fillId="0" borderId="0" xfId="2" applyNumberFormat="1" applyFont="1" applyBorder="1" applyAlignment="1">
      <alignment horizontal="right" vertical="center"/>
    </xf>
    <xf numFmtId="173" fontId="30" fillId="0" borderId="20" xfId="0" applyNumberFormat="1" applyFont="1" applyBorder="1" applyAlignment="1">
      <alignment horizontal="right" vertical="center"/>
    </xf>
    <xf numFmtId="168" fontId="31" fillId="0" borderId="0" xfId="2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 horizontal="right" vertical="center"/>
    </xf>
    <xf numFmtId="168" fontId="30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73" fontId="30" fillId="0" borderId="9" xfId="2" applyNumberFormat="1" applyFont="1" applyFill="1" applyBorder="1" applyAlignment="1">
      <alignment horizontal="right" vertical="center"/>
    </xf>
    <xf numFmtId="0" fontId="30" fillId="0" borderId="0" xfId="2" applyFont="1" applyBorder="1" applyAlignment="1">
      <alignment horizontal="center" vertical="center"/>
    </xf>
    <xf numFmtId="2" fontId="31" fillId="0" borderId="0" xfId="2" applyNumberFormat="1" applyFont="1" applyBorder="1" applyAlignment="1">
      <alignment horizontal="right" vertical="center"/>
    </xf>
    <xf numFmtId="0" fontId="30" fillId="0" borderId="0" xfId="2" applyFont="1" applyAlignment="1">
      <alignment vertical="center"/>
    </xf>
    <xf numFmtId="0" fontId="30" fillId="0" borderId="0" xfId="2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 wrapText="1"/>
    </xf>
    <xf numFmtId="178" fontId="6" fillId="0" borderId="0" xfId="0" applyNumberFormat="1" applyFont="1" applyBorder="1" applyAlignment="1" applyProtection="1">
      <alignment horizontal="right" vertical="center"/>
    </xf>
    <xf numFmtId="179" fontId="6" fillId="0" borderId="0" xfId="0" applyNumberFormat="1" applyFont="1" applyBorder="1" applyAlignment="1" applyProtection="1">
      <alignment horizontal="right" vertical="center"/>
    </xf>
    <xf numFmtId="179" fontId="6" fillId="0" borderId="9" xfId="0" applyNumberFormat="1" applyFont="1" applyBorder="1" applyAlignment="1" applyProtection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173" fontId="6" fillId="0" borderId="9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49" fontId="30" fillId="0" borderId="0" xfId="2" applyNumberFormat="1" applyFont="1" applyFill="1" applyBorder="1" applyAlignment="1">
      <alignment horizontal="center" vertical="center"/>
    </xf>
    <xf numFmtId="173" fontId="6" fillId="0" borderId="9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/>
    </xf>
    <xf numFmtId="173" fontId="6" fillId="0" borderId="9" xfId="2" applyNumberFormat="1" applyFont="1" applyBorder="1" applyAlignment="1">
      <alignment horizontal="right" vertical="center"/>
    </xf>
    <xf numFmtId="173" fontId="6" fillId="0" borderId="9" xfId="2" applyNumberFormat="1" applyFont="1" applyFill="1" applyBorder="1" applyAlignment="1">
      <alignment horizontal="right" vertical="center"/>
    </xf>
    <xf numFmtId="49" fontId="6" fillId="0" borderId="0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32" fillId="0" borderId="0" xfId="2" applyNumberFormat="1" applyFont="1" applyBorder="1" applyAlignment="1">
      <alignment horizontal="right" vertical="center"/>
    </xf>
    <xf numFmtId="0" fontId="6" fillId="5" borderId="0" xfId="0" applyFont="1" applyFill="1" applyBorder="1" applyAlignment="1" applyProtection="1">
      <alignment horizontal="left" vertical="center" wrapText="1"/>
    </xf>
    <xf numFmtId="49" fontId="30" fillId="5" borderId="0" xfId="2" applyNumberFormat="1" applyFont="1" applyFill="1" applyBorder="1" applyAlignment="1">
      <alignment horizontal="center" vertical="center"/>
    </xf>
    <xf numFmtId="172" fontId="31" fillId="5" borderId="0" xfId="2" applyNumberFormat="1" applyFont="1" applyFill="1" applyBorder="1" applyAlignment="1">
      <alignment horizontal="right" vertical="center"/>
    </xf>
    <xf numFmtId="168" fontId="31" fillId="5" borderId="0" xfId="2" applyNumberFormat="1" applyFont="1" applyFill="1" applyBorder="1" applyAlignment="1">
      <alignment horizontal="right" vertical="center"/>
    </xf>
    <xf numFmtId="173" fontId="30" fillId="0" borderId="0" xfId="2" applyNumberFormat="1" applyFont="1" applyAlignment="1">
      <alignment horizontal="right" vertical="center"/>
    </xf>
    <xf numFmtId="168" fontId="30" fillId="0" borderId="0" xfId="2" applyNumberFormat="1" applyFont="1" applyBorder="1" applyAlignment="1">
      <alignment vertical="center" wrapText="1"/>
    </xf>
    <xf numFmtId="0" fontId="18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171" fontId="30" fillId="0" borderId="0" xfId="2" applyNumberFormat="1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49" fontId="30" fillId="0" borderId="0" xfId="2" applyNumberFormat="1" applyFont="1" applyBorder="1" applyAlignment="1">
      <alignment vertical="center"/>
    </xf>
    <xf numFmtId="0" fontId="30" fillId="4" borderId="8" xfId="2" applyFont="1" applyFill="1" applyBorder="1" applyAlignment="1">
      <alignment vertical="center"/>
    </xf>
    <xf numFmtId="171" fontId="30" fillId="0" borderId="0" xfId="2" applyNumberFormat="1" applyFont="1" applyBorder="1" applyAlignment="1">
      <alignment vertical="center"/>
    </xf>
    <xf numFmtId="0" fontId="30" fillId="5" borderId="0" xfId="2" applyFont="1" applyFill="1" applyBorder="1" applyAlignment="1">
      <alignment vertical="center"/>
    </xf>
    <xf numFmtId="171" fontId="30" fillId="0" borderId="0" xfId="2" applyNumberFormat="1" applyFont="1" applyFill="1" applyBorder="1" applyAlignment="1">
      <alignment vertical="center"/>
    </xf>
    <xf numFmtId="49" fontId="30" fillId="5" borderId="0" xfId="2" applyNumberFormat="1" applyFont="1" applyFill="1" applyBorder="1" applyAlignment="1">
      <alignment vertical="center"/>
    </xf>
    <xf numFmtId="0" fontId="30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49" fontId="30" fillId="0" borderId="0" xfId="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0" fillId="0" borderId="0" xfId="2" applyFont="1" applyAlignment="1" applyProtection="1">
      <alignment vertical="center"/>
      <protection locked="0"/>
    </xf>
    <xf numFmtId="0" fontId="18" fillId="0" borderId="0" xfId="2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9" fontId="30" fillId="0" borderId="0" xfId="2" applyNumberFormat="1" applyFont="1" applyBorder="1" applyAlignment="1">
      <alignment vertical="center" wrapText="1"/>
    </xf>
    <xf numFmtId="49" fontId="6" fillId="0" borderId="0" xfId="2" applyNumberFormat="1" applyFont="1" applyFill="1" applyBorder="1" applyAlignment="1">
      <alignment vertical="center" wrapText="1"/>
    </xf>
    <xf numFmtId="171" fontId="30" fillId="0" borderId="0" xfId="2" applyNumberFormat="1" applyFont="1" applyAlignment="1">
      <alignment vertical="center"/>
    </xf>
    <xf numFmtId="171" fontId="18" fillId="0" borderId="0" xfId="2" applyNumberFormat="1" applyFont="1" applyAlignment="1">
      <alignment vertical="center"/>
    </xf>
    <xf numFmtId="172" fontId="18" fillId="0" borderId="0" xfId="2" applyNumberFormat="1" applyFont="1" applyAlignment="1">
      <alignment vertical="center"/>
    </xf>
    <xf numFmtId="168" fontId="18" fillId="0" borderId="0" xfId="2" applyNumberFormat="1" applyFont="1" applyAlignment="1">
      <alignment vertical="center"/>
    </xf>
    <xf numFmtId="173" fontId="18" fillId="0" borderId="0" xfId="2" applyNumberFormat="1" applyFont="1" applyAlignment="1">
      <alignment horizontal="right" vertical="center"/>
    </xf>
    <xf numFmtId="171" fontId="30" fillId="0" borderId="0" xfId="0" applyNumberFormat="1" applyFont="1" applyFill="1" applyBorder="1" applyAlignment="1">
      <alignment horizontal="right" vertical="center"/>
    </xf>
    <xf numFmtId="2" fontId="6" fillId="5" borderId="0" xfId="0" applyNumberFormat="1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right" vertical="center"/>
    </xf>
    <xf numFmtId="168" fontId="6" fillId="5" borderId="0" xfId="0" applyNumberFormat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72" fontId="30" fillId="5" borderId="0" xfId="0" applyNumberFormat="1" applyFont="1" applyFill="1" applyBorder="1" applyAlignment="1">
      <alignment horizontal="right" vertical="center"/>
    </xf>
    <xf numFmtId="168" fontId="30" fillId="5" borderId="0" xfId="0" applyNumberFormat="1" applyFont="1" applyFill="1" applyBorder="1" applyAlignment="1">
      <alignment horizontal="right" vertical="center"/>
    </xf>
    <xf numFmtId="173" fontId="30" fillId="0" borderId="0" xfId="2" applyNumberFormat="1" applyFont="1" applyBorder="1" applyAlignment="1">
      <alignment horizontal="right" vertical="center"/>
    </xf>
    <xf numFmtId="173" fontId="6" fillId="0" borderId="0" xfId="0" applyNumberFormat="1" applyFont="1" applyBorder="1" applyAlignment="1">
      <alignment horizontal="right" vertical="center"/>
    </xf>
    <xf numFmtId="173" fontId="30" fillId="0" borderId="0" xfId="0" applyNumberFormat="1" applyFont="1" applyBorder="1" applyAlignment="1">
      <alignment horizontal="right" vertical="center"/>
    </xf>
    <xf numFmtId="173" fontId="30" fillId="5" borderId="0" xfId="0" applyNumberFormat="1" applyFont="1" applyFill="1" applyBorder="1" applyAlignment="1">
      <alignment horizontal="right" vertical="center"/>
    </xf>
    <xf numFmtId="173" fontId="30" fillId="5" borderId="0" xfId="2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right" vertical="center"/>
    </xf>
    <xf numFmtId="173" fontId="6" fillId="5" borderId="0" xfId="0" applyNumberFormat="1" applyFont="1" applyFill="1" applyBorder="1" applyAlignment="1">
      <alignment horizontal="right" vertical="center"/>
    </xf>
    <xf numFmtId="173" fontId="32" fillId="0" borderId="0" xfId="0" applyNumberFormat="1" applyFont="1" applyBorder="1" applyAlignment="1">
      <alignment horizontal="right" vertical="center"/>
    </xf>
    <xf numFmtId="173" fontId="30" fillId="0" borderId="0" xfId="2" applyNumberFormat="1" applyFont="1" applyFill="1" applyBorder="1" applyAlignment="1">
      <alignment horizontal="right" vertical="center"/>
    </xf>
    <xf numFmtId="173" fontId="32" fillId="0" borderId="0" xfId="2" applyNumberFormat="1" applyFont="1" applyBorder="1" applyAlignment="1">
      <alignment horizontal="right" vertical="center"/>
    </xf>
    <xf numFmtId="0" fontId="29" fillId="4" borderId="29" xfId="2" applyFont="1" applyFill="1" applyBorder="1" applyAlignment="1">
      <alignment vertical="center"/>
    </xf>
    <xf numFmtId="171" fontId="29" fillId="4" borderId="30" xfId="2" applyNumberFormat="1" applyFont="1" applyFill="1" applyBorder="1" applyAlignment="1">
      <alignment vertical="center"/>
    </xf>
    <xf numFmtId="49" fontId="29" fillId="4" borderId="30" xfId="2" applyNumberFormat="1" applyFont="1" applyFill="1" applyBorder="1" applyAlignment="1">
      <alignment vertical="center"/>
    </xf>
    <xf numFmtId="49" fontId="29" fillId="4" borderId="30" xfId="2" applyNumberFormat="1" applyFont="1" applyFill="1" applyBorder="1" applyAlignment="1">
      <alignment horizontal="center" vertical="center"/>
    </xf>
    <xf numFmtId="172" fontId="33" fillId="4" borderId="30" xfId="2" applyNumberFormat="1" applyFont="1" applyFill="1" applyBorder="1" applyAlignment="1">
      <alignment horizontal="right" vertical="center"/>
    </xf>
    <xf numFmtId="168" fontId="33" fillId="4" borderId="30" xfId="2" applyNumberFormat="1" applyFont="1" applyFill="1" applyBorder="1" applyAlignment="1">
      <alignment horizontal="right" vertical="center"/>
    </xf>
    <xf numFmtId="173" fontId="29" fillId="4" borderId="30" xfId="2" applyNumberFormat="1" applyFont="1" applyFill="1" applyBorder="1" applyAlignment="1">
      <alignment horizontal="right" vertical="center"/>
    </xf>
    <xf numFmtId="173" fontId="29" fillId="4" borderId="31" xfId="2" applyNumberFormat="1" applyFont="1" applyFill="1" applyBorder="1" applyAlignment="1">
      <alignment horizontal="right" vertical="center"/>
    </xf>
    <xf numFmtId="0" fontId="30" fillId="4" borderId="32" xfId="2" applyFont="1" applyFill="1" applyBorder="1" applyAlignment="1">
      <alignment vertical="center"/>
    </xf>
    <xf numFmtId="49" fontId="29" fillId="4" borderId="33" xfId="2" applyNumberFormat="1" applyFont="1" applyFill="1" applyBorder="1" applyAlignment="1">
      <alignment vertical="center"/>
    </xf>
    <xf numFmtId="49" fontId="29" fillId="4" borderId="34" xfId="2" applyNumberFormat="1" applyFont="1" applyFill="1" applyBorder="1" applyAlignment="1">
      <alignment vertical="center"/>
    </xf>
    <xf numFmtId="49" fontId="29" fillId="4" borderId="34" xfId="2" applyNumberFormat="1" applyFont="1" applyFill="1" applyBorder="1" applyAlignment="1">
      <alignment horizontal="center" vertical="center"/>
    </xf>
    <xf numFmtId="172" fontId="33" fillId="4" borderId="34" xfId="2" applyNumberFormat="1" applyFont="1" applyFill="1" applyBorder="1" applyAlignment="1">
      <alignment horizontal="right" vertical="center"/>
    </xf>
    <xf numFmtId="168" fontId="33" fillId="4" borderId="34" xfId="2" applyNumberFormat="1" applyFont="1" applyFill="1" applyBorder="1" applyAlignment="1">
      <alignment horizontal="right" vertical="center"/>
    </xf>
    <xf numFmtId="173" fontId="29" fillId="4" borderId="34" xfId="2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173" fontId="29" fillId="4" borderId="35" xfId="2" applyNumberFormat="1" applyFont="1" applyFill="1" applyBorder="1" applyAlignment="1">
      <alignment horizontal="right" vertical="center"/>
    </xf>
    <xf numFmtId="0" fontId="29" fillId="4" borderId="34" xfId="0" applyFont="1" applyFill="1" applyBorder="1" applyAlignment="1">
      <alignment horizontal="left" vertical="center"/>
    </xf>
    <xf numFmtId="0" fontId="11" fillId="0" borderId="0" xfId="2" applyFont="1" applyAlignment="1">
      <alignment vertical="center"/>
    </xf>
    <xf numFmtId="0" fontId="29" fillId="4" borderId="36" xfId="2" applyFont="1" applyFill="1" applyBorder="1" applyAlignment="1">
      <alignment vertical="center"/>
    </xf>
    <xf numFmtId="171" fontId="29" fillId="4" borderId="37" xfId="2" applyNumberFormat="1" applyFont="1" applyFill="1" applyBorder="1" applyAlignment="1">
      <alignment vertical="center"/>
    </xf>
    <xf numFmtId="49" fontId="30" fillId="4" borderId="37" xfId="2" applyNumberFormat="1" applyFont="1" applyFill="1" applyBorder="1" applyAlignment="1">
      <alignment vertical="center"/>
    </xf>
    <xf numFmtId="49" fontId="30" fillId="4" borderId="37" xfId="2" applyNumberFormat="1" applyFont="1" applyFill="1" applyBorder="1" applyAlignment="1">
      <alignment horizontal="center" vertical="center"/>
    </xf>
    <xf numFmtId="172" fontId="31" fillId="4" borderId="37" xfId="2" applyNumberFormat="1" applyFont="1" applyFill="1" applyBorder="1" applyAlignment="1">
      <alignment horizontal="right" vertical="center"/>
    </xf>
    <xf numFmtId="168" fontId="31" fillId="4" borderId="37" xfId="2" applyNumberFormat="1" applyFont="1" applyFill="1" applyBorder="1" applyAlignment="1">
      <alignment horizontal="right" vertical="center"/>
    </xf>
    <xf numFmtId="173" fontId="30" fillId="4" borderId="37" xfId="2" applyNumberFormat="1" applyFont="1" applyFill="1" applyBorder="1" applyAlignment="1">
      <alignment horizontal="right" vertical="center"/>
    </xf>
    <xf numFmtId="173" fontId="30" fillId="4" borderId="38" xfId="2" applyNumberFormat="1" applyFont="1" applyFill="1" applyBorder="1" applyAlignment="1">
      <alignment horizontal="right" vertical="center"/>
    </xf>
    <xf numFmtId="0" fontId="30" fillId="4" borderId="39" xfId="2" applyFont="1" applyFill="1" applyBorder="1" applyAlignment="1">
      <alignment vertical="center"/>
    </xf>
    <xf numFmtId="49" fontId="30" fillId="4" borderId="40" xfId="2" applyNumberFormat="1" applyFont="1" applyFill="1" applyBorder="1" applyAlignment="1">
      <alignment vertical="center"/>
    </xf>
    <xf numFmtId="49" fontId="30" fillId="4" borderId="40" xfId="2" applyNumberFormat="1" applyFont="1" applyFill="1" applyBorder="1" applyAlignment="1">
      <alignment horizontal="center" vertical="center"/>
    </xf>
    <xf numFmtId="172" fontId="31" fillId="4" borderId="40" xfId="2" applyNumberFormat="1" applyFont="1" applyFill="1" applyBorder="1" applyAlignment="1">
      <alignment horizontal="right" vertical="center"/>
    </xf>
    <xf numFmtId="168" fontId="31" fillId="4" borderId="40" xfId="2" applyNumberFormat="1" applyFont="1" applyFill="1" applyBorder="1" applyAlignment="1">
      <alignment horizontal="right" vertical="center"/>
    </xf>
    <xf numFmtId="173" fontId="30" fillId="4" borderId="40" xfId="2" applyNumberFormat="1" applyFont="1" applyFill="1" applyBorder="1" applyAlignment="1">
      <alignment horizontal="right" vertical="center"/>
    </xf>
    <xf numFmtId="173" fontId="30" fillId="4" borderId="41" xfId="2" applyNumberFormat="1" applyFont="1" applyFill="1" applyBorder="1" applyAlignment="1">
      <alignment horizontal="right" vertical="center"/>
    </xf>
    <xf numFmtId="0" fontId="30" fillId="0" borderId="37" xfId="2" applyFont="1" applyBorder="1" applyAlignment="1">
      <alignment vertical="center"/>
    </xf>
    <xf numFmtId="171" fontId="30" fillId="0" borderId="37" xfId="2" applyNumberFormat="1" applyFont="1" applyBorder="1" applyAlignment="1">
      <alignment vertical="center"/>
    </xf>
    <xf numFmtId="49" fontId="30" fillId="0" borderId="37" xfId="2" applyNumberFormat="1" applyFont="1" applyBorder="1" applyAlignment="1">
      <alignment vertical="center"/>
    </xf>
    <xf numFmtId="49" fontId="30" fillId="0" borderId="37" xfId="2" applyNumberFormat="1" applyFont="1" applyBorder="1" applyAlignment="1">
      <alignment horizontal="center" vertical="center"/>
    </xf>
    <xf numFmtId="172" fontId="31" fillId="0" borderId="37" xfId="2" applyNumberFormat="1" applyFont="1" applyBorder="1" applyAlignment="1">
      <alignment horizontal="right" vertical="center"/>
    </xf>
    <xf numFmtId="168" fontId="31" fillId="0" borderId="37" xfId="2" applyNumberFormat="1" applyFont="1" applyBorder="1" applyAlignment="1">
      <alignment horizontal="right" vertical="center"/>
    </xf>
    <xf numFmtId="173" fontId="30" fillId="0" borderId="37" xfId="2" applyNumberFormat="1" applyFont="1" applyBorder="1" applyAlignment="1">
      <alignment horizontal="right" vertical="center"/>
    </xf>
    <xf numFmtId="0" fontId="29" fillId="4" borderId="39" xfId="2" applyFont="1" applyFill="1" applyBorder="1" applyAlignment="1">
      <alignment vertical="center"/>
    </xf>
    <xf numFmtId="171" fontId="29" fillId="4" borderId="40" xfId="2" applyNumberFormat="1" applyFont="1" applyFill="1" applyBorder="1" applyAlignment="1">
      <alignment vertical="center"/>
    </xf>
    <xf numFmtId="49" fontId="29" fillId="4" borderId="40" xfId="2" applyNumberFormat="1" applyFont="1" applyFill="1" applyBorder="1" applyAlignment="1">
      <alignment vertical="center"/>
    </xf>
    <xf numFmtId="49" fontId="29" fillId="4" borderId="40" xfId="2" applyNumberFormat="1" applyFont="1" applyFill="1" applyBorder="1" applyAlignment="1">
      <alignment horizontal="center" vertical="center"/>
    </xf>
    <xf numFmtId="172" fontId="33" fillId="4" borderId="40" xfId="2" applyNumberFormat="1" applyFont="1" applyFill="1" applyBorder="1" applyAlignment="1">
      <alignment horizontal="right" vertical="center"/>
    </xf>
    <xf numFmtId="168" fontId="33" fillId="4" borderId="40" xfId="2" applyNumberFormat="1" applyFont="1" applyFill="1" applyBorder="1" applyAlignment="1">
      <alignment horizontal="right" vertical="center"/>
    </xf>
    <xf numFmtId="173" fontId="29" fillId="4" borderId="40" xfId="2" applyNumberFormat="1" applyFont="1" applyFill="1" applyBorder="1" applyAlignment="1">
      <alignment horizontal="right" vertical="center"/>
    </xf>
    <xf numFmtId="173" fontId="29" fillId="4" borderId="41" xfId="2" applyNumberFormat="1" applyFont="1" applyFill="1" applyBorder="1" applyAlignment="1">
      <alignment horizontal="right" vertical="center"/>
    </xf>
    <xf numFmtId="0" fontId="30" fillId="0" borderId="42" xfId="2" applyFont="1" applyBorder="1" applyAlignment="1">
      <alignment vertical="center"/>
    </xf>
    <xf numFmtId="167" fontId="30" fillId="0" borderId="42" xfId="2" applyNumberFormat="1" applyFont="1" applyBorder="1" applyAlignment="1">
      <alignment vertical="center"/>
    </xf>
    <xf numFmtId="49" fontId="30" fillId="0" borderId="42" xfId="2" applyNumberFormat="1" applyFont="1" applyBorder="1" applyAlignment="1">
      <alignment vertical="center"/>
    </xf>
    <xf numFmtId="49" fontId="30" fillId="0" borderId="42" xfId="2" applyNumberFormat="1" applyFont="1" applyBorder="1" applyAlignment="1">
      <alignment horizontal="center" vertical="center"/>
    </xf>
    <xf numFmtId="172" fontId="31" fillId="0" borderId="42" xfId="2" applyNumberFormat="1" applyFont="1" applyBorder="1" applyAlignment="1">
      <alignment horizontal="right" vertical="center"/>
    </xf>
    <xf numFmtId="168" fontId="31" fillId="0" borderId="42" xfId="2" applyNumberFormat="1" applyFont="1" applyBorder="1" applyAlignment="1">
      <alignment horizontal="right" vertical="center"/>
    </xf>
    <xf numFmtId="173" fontId="30" fillId="0" borderId="42" xfId="2" applyNumberFormat="1" applyFont="1" applyBorder="1" applyAlignment="1">
      <alignment horizontal="right" vertical="center"/>
    </xf>
    <xf numFmtId="0" fontId="30" fillId="0" borderId="0" xfId="2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67" fontId="30" fillId="4" borderId="40" xfId="2" applyNumberFormat="1" applyFont="1" applyFill="1" applyBorder="1" applyAlignment="1">
      <alignment vertical="center"/>
    </xf>
    <xf numFmtId="0" fontId="30" fillId="4" borderId="36" xfId="2" applyFont="1" applyFill="1" applyBorder="1" applyAlignment="1">
      <alignment vertical="center"/>
    </xf>
    <xf numFmtId="167" fontId="29" fillId="4" borderId="37" xfId="2" applyNumberFormat="1" applyFont="1" applyFill="1" applyBorder="1" applyAlignment="1">
      <alignment vertical="center"/>
    </xf>
    <xf numFmtId="0" fontId="30" fillId="4" borderId="37" xfId="2" applyFont="1" applyFill="1" applyBorder="1" applyAlignment="1">
      <alignment vertical="center"/>
    </xf>
    <xf numFmtId="172" fontId="30" fillId="4" borderId="37" xfId="2" applyNumberFormat="1" applyFont="1" applyFill="1" applyBorder="1" applyAlignment="1">
      <alignment vertical="center"/>
    </xf>
    <xf numFmtId="168" fontId="30" fillId="4" borderId="37" xfId="2" applyNumberFormat="1" applyFont="1" applyFill="1" applyBorder="1" applyAlignment="1">
      <alignment vertical="center"/>
    </xf>
    <xf numFmtId="179" fontId="6" fillId="0" borderId="9" xfId="0" applyNumberFormat="1" applyFont="1" applyFill="1" applyBorder="1" applyAlignment="1" applyProtection="1">
      <alignment horizontal="right" vertical="center"/>
    </xf>
    <xf numFmtId="7" fontId="6" fillId="0" borderId="0" xfId="0" applyNumberFormat="1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>
      <alignment vertical="center"/>
    </xf>
    <xf numFmtId="168" fontId="32" fillId="0" borderId="0" xfId="0" applyNumberFormat="1" applyFont="1" applyBorder="1" applyAlignment="1">
      <alignment horizontal="right" vertical="center"/>
    </xf>
    <xf numFmtId="173" fontId="32" fillId="0" borderId="9" xfId="0" applyNumberFormat="1" applyFont="1" applyBorder="1" applyAlignment="1">
      <alignment horizontal="right" vertical="center"/>
    </xf>
    <xf numFmtId="0" fontId="30" fillId="4" borderId="36" xfId="2" applyFont="1" applyFill="1" applyBorder="1" applyAlignment="1" applyProtection="1">
      <alignment vertical="center"/>
      <protection locked="0"/>
    </xf>
    <xf numFmtId="49" fontId="30" fillId="4" borderId="37" xfId="2" applyNumberFormat="1" applyFont="1" applyFill="1" applyBorder="1" applyAlignment="1" applyProtection="1">
      <alignment vertical="center"/>
      <protection locked="0"/>
    </xf>
    <xf numFmtId="49" fontId="30" fillId="4" borderId="37" xfId="2" applyNumberFormat="1" applyFont="1" applyFill="1" applyBorder="1" applyAlignment="1" applyProtection="1">
      <alignment horizontal="center" vertical="center"/>
      <protection locked="0"/>
    </xf>
    <xf numFmtId="172" fontId="31" fillId="4" borderId="37" xfId="2" applyNumberFormat="1" applyFont="1" applyFill="1" applyBorder="1" applyAlignment="1" applyProtection="1">
      <alignment horizontal="right" vertical="center"/>
      <protection locked="0"/>
    </xf>
    <xf numFmtId="168" fontId="31" fillId="4" borderId="37" xfId="2" applyNumberFormat="1" applyFont="1" applyFill="1" applyBorder="1" applyAlignment="1" applyProtection="1">
      <alignment horizontal="right" vertical="center"/>
      <protection locked="0"/>
    </xf>
    <xf numFmtId="173" fontId="30" fillId="4" borderId="37" xfId="2" applyNumberFormat="1" applyFont="1" applyFill="1" applyBorder="1" applyAlignment="1" applyProtection="1">
      <alignment horizontal="right" vertical="center"/>
      <protection locked="0"/>
    </xf>
    <xf numFmtId="173" fontId="30" fillId="4" borderId="38" xfId="2" applyNumberFormat="1" applyFont="1" applyFill="1" applyBorder="1" applyAlignment="1" applyProtection="1">
      <alignment horizontal="right" vertical="center"/>
      <protection locked="0"/>
    </xf>
    <xf numFmtId="171" fontId="29" fillId="4" borderId="37" xfId="2" applyNumberFormat="1" applyFont="1" applyFill="1" applyBorder="1" applyAlignment="1" applyProtection="1">
      <alignment vertical="center"/>
      <protection locked="0"/>
    </xf>
    <xf numFmtId="173" fontId="32" fillId="0" borderId="9" xfId="2" applyNumberFormat="1" applyFont="1" applyBorder="1" applyAlignment="1">
      <alignment horizontal="right" vertical="center"/>
    </xf>
    <xf numFmtId="0" fontId="30" fillId="4" borderId="40" xfId="2" applyFont="1" applyFill="1" applyBorder="1" applyAlignment="1">
      <alignment vertical="center"/>
    </xf>
    <xf numFmtId="0" fontId="30" fillId="4" borderId="40" xfId="2" applyFont="1" applyFill="1" applyBorder="1" applyAlignment="1">
      <alignment horizontal="center" vertical="center"/>
    </xf>
    <xf numFmtId="2" fontId="31" fillId="4" borderId="40" xfId="2" applyNumberFormat="1" applyFont="1" applyFill="1" applyBorder="1" applyAlignment="1">
      <alignment horizontal="right" vertical="center"/>
    </xf>
    <xf numFmtId="49" fontId="30" fillId="0" borderId="0" xfId="2" applyNumberFormat="1" applyFont="1" applyFill="1" applyBorder="1" applyAlignment="1">
      <alignment vertical="center" wrapText="1"/>
    </xf>
    <xf numFmtId="168" fontId="30" fillId="0" borderId="0" xfId="2" applyNumberFormat="1" applyFont="1" applyBorder="1" applyAlignment="1">
      <alignment horizontal="right" vertical="center"/>
    </xf>
    <xf numFmtId="0" fontId="32" fillId="4" borderId="8" xfId="0" applyFont="1" applyFill="1" applyBorder="1" applyAlignment="1">
      <alignment vertical="center"/>
    </xf>
    <xf numFmtId="2" fontId="31" fillId="4" borderId="37" xfId="2" applyNumberFormat="1" applyFont="1" applyFill="1" applyBorder="1" applyAlignment="1">
      <alignment horizontal="right" vertical="center"/>
    </xf>
    <xf numFmtId="173" fontId="30" fillId="0" borderId="20" xfId="0" applyNumberFormat="1" applyFont="1" applyFill="1" applyBorder="1" applyAlignment="1">
      <alignment horizontal="right" vertical="center"/>
    </xf>
    <xf numFmtId="0" fontId="29" fillId="5" borderId="39" xfId="2" applyFont="1" applyFill="1" applyBorder="1" applyAlignment="1">
      <alignment vertical="center"/>
    </xf>
    <xf numFmtId="0" fontId="29" fillId="5" borderId="40" xfId="2" applyFont="1" applyFill="1" applyBorder="1" applyAlignment="1">
      <alignment horizontal="right" vertical="center"/>
    </xf>
    <xf numFmtId="0" fontId="29" fillId="5" borderId="40" xfId="2" applyFont="1" applyFill="1" applyBorder="1" applyAlignment="1">
      <alignment vertical="center"/>
    </xf>
    <xf numFmtId="0" fontId="29" fillId="5" borderId="40" xfId="2" applyFont="1" applyFill="1" applyBorder="1" applyAlignment="1">
      <alignment horizontal="center" vertical="center"/>
    </xf>
    <xf numFmtId="172" fontId="29" fillId="5" borderId="40" xfId="2" applyNumberFormat="1" applyFont="1" applyFill="1" applyBorder="1" applyAlignment="1">
      <alignment horizontal="right" vertical="center"/>
    </xf>
    <xf numFmtId="168" fontId="29" fillId="5" borderId="40" xfId="2" applyNumberFormat="1" applyFont="1" applyFill="1" applyBorder="1" applyAlignment="1">
      <alignment horizontal="right" vertical="center" wrapText="1"/>
    </xf>
    <xf numFmtId="168" fontId="30" fillId="5" borderId="41" xfId="2" applyNumberFormat="1" applyFont="1" applyFill="1" applyBorder="1" applyAlignment="1">
      <alignment vertical="center" wrapText="1"/>
    </xf>
    <xf numFmtId="0" fontId="30" fillId="0" borderId="0" xfId="2" applyFont="1"/>
    <xf numFmtId="0" fontId="29" fillId="0" borderId="0" xfId="2" applyFont="1"/>
    <xf numFmtId="171" fontId="30" fillId="0" borderId="0" xfId="2" applyNumberFormat="1" applyFont="1"/>
    <xf numFmtId="172" fontId="30" fillId="0" borderId="0" xfId="2" applyNumberFormat="1" applyFont="1"/>
    <xf numFmtId="168" fontId="30" fillId="0" borderId="0" xfId="2" applyNumberFormat="1" applyFont="1"/>
    <xf numFmtId="173" fontId="30" fillId="0" borderId="0" xfId="2" applyNumberFormat="1" applyFont="1" applyAlignment="1">
      <alignment horizontal="right"/>
    </xf>
    <xf numFmtId="173" fontId="17" fillId="0" borderId="0" xfId="2" applyNumberFormat="1" applyFont="1" applyAlignment="1">
      <alignment horizontal="right" vertical="center"/>
    </xf>
    <xf numFmtId="0" fontId="29" fillId="0" borderId="10" xfId="2" applyFont="1" applyBorder="1" applyAlignment="1">
      <alignment vertical="center"/>
    </xf>
    <xf numFmtId="171" fontId="29" fillId="0" borderId="10" xfId="2" applyNumberFormat="1" applyFont="1" applyBorder="1" applyAlignment="1">
      <alignment vertical="center"/>
    </xf>
    <xf numFmtId="49" fontId="30" fillId="0" borderId="10" xfId="2" applyNumberFormat="1" applyFont="1" applyBorder="1" applyAlignment="1">
      <alignment vertical="center"/>
    </xf>
    <xf numFmtId="172" fontId="31" fillId="0" borderId="10" xfId="2" applyNumberFormat="1" applyFont="1" applyBorder="1" applyAlignment="1">
      <alignment vertical="center"/>
    </xf>
    <xf numFmtId="168" fontId="31" fillId="0" borderId="10" xfId="2" applyNumberFormat="1" applyFont="1" applyBorder="1" applyAlignment="1">
      <alignment vertical="center"/>
    </xf>
    <xf numFmtId="173" fontId="30" fillId="0" borderId="10" xfId="2" applyNumberFormat="1" applyFont="1" applyBorder="1" applyAlignment="1">
      <alignment horizontal="right" vertical="center"/>
    </xf>
    <xf numFmtId="0" fontId="29" fillId="0" borderId="0" xfId="2" applyFont="1" applyAlignment="1">
      <alignment vertical="center"/>
    </xf>
    <xf numFmtId="172" fontId="31" fillId="4" borderId="37" xfId="2" applyNumberFormat="1" applyFont="1" applyFill="1" applyBorder="1" applyAlignment="1">
      <alignment vertical="center"/>
    </xf>
    <xf numFmtId="168" fontId="31" fillId="4" borderId="37" xfId="2" applyNumberFormat="1" applyFont="1" applyFill="1" applyBorder="1" applyAlignment="1">
      <alignment vertical="center"/>
    </xf>
    <xf numFmtId="0" fontId="29" fillId="4" borderId="38" xfId="2" applyFont="1" applyFill="1" applyBorder="1" applyAlignment="1">
      <alignment vertical="center"/>
    </xf>
    <xf numFmtId="0" fontId="29" fillId="4" borderId="8" xfId="2" applyFont="1" applyFill="1" applyBorder="1" applyAlignment="1">
      <alignment vertical="center"/>
    </xf>
    <xf numFmtId="171" fontId="29" fillId="0" borderId="0" xfId="2" applyNumberFormat="1" applyFont="1" applyBorder="1" applyAlignment="1">
      <alignment vertical="center"/>
    </xf>
    <xf numFmtId="172" fontId="31" fillId="0" borderId="0" xfId="2" applyNumberFormat="1" applyFont="1" applyBorder="1" applyAlignment="1">
      <alignment vertical="center"/>
    </xf>
    <xf numFmtId="168" fontId="31" fillId="0" borderId="0" xfId="2" applyNumberFormat="1" applyFont="1" applyBorder="1" applyAlignment="1">
      <alignment vertical="center"/>
    </xf>
    <xf numFmtId="0" fontId="29" fillId="0" borderId="9" xfId="2" applyFont="1" applyBorder="1" applyAlignment="1">
      <alignment vertical="center"/>
    </xf>
    <xf numFmtId="168" fontId="30" fillId="0" borderId="0" xfId="2" applyNumberFormat="1" applyFont="1" applyFill="1" applyBorder="1" applyAlignment="1">
      <alignment vertical="center"/>
    </xf>
    <xf numFmtId="168" fontId="30" fillId="0" borderId="0" xfId="2" applyNumberFormat="1" applyFont="1" applyBorder="1" applyAlignment="1">
      <alignment vertical="center"/>
    </xf>
    <xf numFmtId="0" fontId="30" fillId="0" borderId="9" xfId="2" applyFont="1" applyBorder="1" applyAlignment="1">
      <alignment vertical="center"/>
    </xf>
    <xf numFmtId="172" fontId="31" fillId="4" borderId="40" xfId="2" applyNumberFormat="1" applyFont="1" applyFill="1" applyBorder="1" applyAlignment="1">
      <alignment vertical="center"/>
    </xf>
    <xf numFmtId="168" fontId="31" fillId="4" borderId="40" xfId="2" applyNumberFormat="1" applyFont="1" applyFill="1" applyBorder="1" applyAlignment="1">
      <alignment vertical="center"/>
    </xf>
    <xf numFmtId="168" fontId="29" fillId="4" borderId="40" xfId="2" applyNumberFormat="1" applyFont="1" applyFill="1" applyBorder="1" applyAlignment="1">
      <alignment horizontal="right" vertical="center"/>
    </xf>
    <xf numFmtId="0" fontId="30" fillId="4" borderId="41" xfId="2" applyFont="1" applyFill="1" applyBorder="1" applyAlignment="1">
      <alignment vertical="center"/>
    </xf>
    <xf numFmtId="0" fontId="30" fillId="0" borderId="40" xfId="2" applyFont="1" applyBorder="1" applyAlignment="1">
      <alignment vertical="center"/>
    </xf>
    <xf numFmtId="171" fontId="30" fillId="0" borderId="40" xfId="2" applyNumberFormat="1" applyFont="1" applyBorder="1" applyAlignment="1">
      <alignment vertical="center"/>
    </xf>
    <xf numFmtId="49" fontId="30" fillId="0" borderId="40" xfId="2" applyNumberFormat="1" applyFont="1" applyBorder="1" applyAlignment="1">
      <alignment vertical="center"/>
    </xf>
    <xf numFmtId="172" fontId="31" fillId="0" borderId="40" xfId="2" applyNumberFormat="1" applyFont="1" applyBorder="1" applyAlignment="1">
      <alignment vertical="center"/>
    </xf>
    <xf numFmtId="168" fontId="31" fillId="0" borderId="40" xfId="2" applyNumberFormat="1" applyFont="1" applyBorder="1" applyAlignment="1">
      <alignment vertical="center"/>
    </xf>
    <xf numFmtId="168" fontId="30" fillId="0" borderId="40" xfId="2" applyNumberFormat="1" applyFont="1" applyBorder="1" applyAlignment="1">
      <alignment horizontal="right" vertical="center"/>
    </xf>
    <xf numFmtId="168" fontId="30" fillId="4" borderId="37" xfId="2" applyNumberFormat="1" applyFont="1" applyFill="1" applyBorder="1" applyAlignment="1">
      <alignment horizontal="right" vertical="center"/>
    </xf>
    <xf numFmtId="0" fontId="30" fillId="4" borderId="38" xfId="2" applyFont="1" applyFill="1" applyBorder="1" applyAlignment="1">
      <alignment vertical="center"/>
    </xf>
    <xf numFmtId="172" fontId="32" fillId="0" borderId="0" xfId="2" applyNumberFormat="1" applyFont="1" applyFill="1" applyBorder="1" applyAlignment="1">
      <alignment vertical="center"/>
    </xf>
    <xf numFmtId="168" fontId="32" fillId="0" borderId="0" xfId="2" applyNumberFormat="1" applyFont="1" applyFill="1" applyBorder="1" applyAlignment="1">
      <alignment horizontal="right" vertical="center"/>
    </xf>
    <xf numFmtId="172" fontId="32" fillId="0" borderId="0" xfId="2" applyNumberFormat="1" applyFont="1" applyBorder="1" applyAlignment="1">
      <alignment vertical="center"/>
    </xf>
    <xf numFmtId="0" fontId="34" fillId="4" borderId="8" xfId="0" applyFont="1" applyFill="1" applyBorder="1" applyAlignment="1">
      <alignment vertical="center"/>
    </xf>
    <xf numFmtId="49" fontId="29" fillId="0" borderId="0" xfId="2" applyNumberFormat="1" applyFont="1" applyBorder="1" applyAlignment="1">
      <alignment vertical="center"/>
    </xf>
    <xf numFmtId="172" fontId="29" fillId="0" borderId="0" xfId="2" applyNumberFormat="1" applyFont="1" applyBorder="1" applyAlignment="1">
      <alignment vertical="center"/>
    </xf>
    <xf numFmtId="172" fontId="34" fillId="0" borderId="0" xfId="2" applyNumberFormat="1" applyFont="1" applyBorder="1" applyAlignment="1">
      <alignment vertical="center"/>
    </xf>
    <xf numFmtId="168" fontId="29" fillId="0" borderId="0" xfId="2" applyNumberFormat="1" applyFont="1" applyFill="1" applyBorder="1" applyAlignment="1">
      <alignment vertical="center"/>
    </xf>
    <xf numFmtId="168" fontId="29" fillId="0" borderId="0" xfId="2" applyNumberFormat="1" applyFont="1" applyBorder="1" applyAlignment="1">
      <alignment horizontal="right" vertical="center"/>
    </xf>
    <xf numFmtId="168" fontId="29" fillId="4" borderId="40" xfId="2" applyNumberFormat="1" applyFont="1" applyFill="1" applyBorder="1" applyAlignment="1">
      <alignment vertical="center"/>
    </xf>
    <xf numFmtId="172" fontId="30" fillId="0" borderId="0" xfId="2" applyNumberFormat="1" applyFont="1" applyBorder="1" applyAlignment="1">
      <alignment horizontal="center" vertical="center"/>
    </xf>
    <xf numFmtId="0" fontId="29" fillId="0" borderId="0" xfId="2" applyFont="1" applyBorder="1" applyAlignment="1">
      <alignment vertical="center"/>
    </xf>
    <xf numFmtId="0" fontId="35" fillId="0" borderId="0" xfId="2" applyFont="1" applyAlignment="1">
      <alignment vertical="center"/>
    </xf>
    <xf numFmtId="172" fontId="35" fillId="0" borderId="0" xfId="2" applyNumberFormat="1" applyFont="1" applyAlignment="1">
      <alignment vertical="center"/>
    </xf>
    <xf numFmtId="168" fontId="35" fillId="0" borderId="0" xfId="2" applyNumberFormat="1" applyFont="1" applyAlignment="1">
      <alignment vertical="center"/>
    </xf>
    <xf numFmtId="173" fontId="35" fillId="0" borderId="0" xfId="2" applyNumberFormat="1" applyFont="1" applyAlignment="1">
      <alignment horizontal="right" vertical="center"/>
    </xf>
    <xf numFmtId="0" fontId="29" fillId="4" borderId="40" xfId="2" applyFont="1" applyFill="1" applyBorder="1" applyAlignment="1">
      <alignment vertical="center"/>
    </xf>
    <xf numFmtId="0" fontId="25" fillId="0" borderId="43" xfId="2" applyFont="1" applyBorder="1"/>
    <xf numFmtId="0" fontId="14" fillId="0" borderId="0" xfId="2" applyFont="1" applyBorder="1"/>
    <xf numFmtId="2" fontId="25" fillId="0" borderId="0" xfId="2" applyNumberFormat="1" applyFont="1" applyBorder="1"/>
    <xf numFmtId="175" fontId="25" fillId="0" borderId="0" xfId="2" applyNumberFormat="1" applyFont="1" applyBorder="1"/>
    <xf numFmtId="176" fontId="25" fillId="0" borderId="0" xfId="2" applyNumberFormat="1" applyFont="1" applyBorder="1"/>
    <xf numFmtId="0" fontId="25" fillId="0" borderId="1" xfId="2" applyFont="1" applyBorder="1" applyAlignment="1">
      <alignment horizontal="right"/>
    </xf>
    <xf numFmtId="0" fontId="25" fillId="0" borderId="2" xfId="2" applyFont="1" applyBorder="1" applyAlignment="1">
      <alignment horizontal="right"/>
    </xf>
    <xf numFmtId="2" fontId="25" fillId="0" borderId="2" xfId="2" applyNumberFormat="1" applyFont="1" applyBorder="1" applyAlignment="1">
      <alignment horizontal="right"/>
    </xf>
    <xf numFmtId="175" fontId="25" fillId="0" borderId="2" xfId="2" applyNumberFormat="1" applyFont="1" applyBorder="1" applyAlignment="1">
      <alignment horizontal="right"/>
    </xf>
    <xf numFmtId="176" fontId="25" fillId="0" borderId="3" xfId="2" applyNumberFormat="1" applyFont="1" applyBorder="1" applyAlignment="1">
      <alignment horizontal="right"/>
    </xf>
    <xf numFmtId="0" fontId="25" fillId="0" borderId="11" xfId="2" applyFont="1" applyBorder="1"/>
    <xf numFmtId="49" fontId="25" fillId="0" borderId="12" xfId="2" applyNumberFormat="1" applyFont="1" applyBorder="1"/>
    <xf numFmtId="2" fontId="25" fillId="0" borderId="4" xfId="2" applyNumberFormat="1" applyFont="1" applyBorder="1"/>
    <xf numFmtId="175" fontId="25" fillId="0" borderId="4" xfId="2" applyNumberFormat="1" applyFont="1" applyBorder="1"/>
    <xf numFmtId="176" fontId="25" fillId="0" borderId="13" xfId="2" applyNumberFormat="1" applyFont="1" applyBorder="1"/>
    <xf numFmtId="2" fontId="25" fillId="3" borderId="4" xfId="2" applyNumberFormat="1" applyFont="1" applyFill="1" applyBorder="1"/>
    <xf numFmtId="0" fontId="25" fillId="0" borderId="5" xfId="2" applyFont="1" applyBorder="1"/>
    <xf numFmtId="49" fontId="25" fillId="0" borderId="14" xfId="2" applyNumberFormat="1" applyFont="1" applyBorder="1"/>
    <xf numFmtId="2" fontId="25" fillId="0" borderId="15" xfId="2" applyNumberFormat="1" applyFont="1" applyBorder="1"/>
    <xf numFmtId="175" fontId="25" fillId="0" borderId="15" xfId="2" applyNumberFormat="1" applyFont="1" applyBorder="1"/>
    <xf numFmtId="176" fontId="25" fillId="0" borderId="16" xfId="2" applyNumberFormat="1" applyFont="1" applyBorder="1"/>
    <xf numFmtId="1" fontId="25" fillId="2" borderId="17" xfId="2" applyNumberFormat="1" applyFont="1" applyFill="1" applyBorder="1"/>
    <xf numFmtId="0" fontId="36" fillId="0" borderId="0" xfId="2" applyFont="1" applyAlignment="1">
      <alignment horizontal="center"/>
    </xf>
    <xf numFmtId="0" fontId="37" fillId="0" borderId="0" xfId="2" applyFont="1" applyAlignment="1">
      <alignment horizontal="center"/>
    </xf>
    <xf numFmtId="2" fontId="37" fillId="0" borderId="0" xfId="2" applyNumberFormat="1" applyFont="1" applyAlignment="1">
      <alignment horizontal="center"/>
    </xf>
    <xf numFmtId="173" fontId="38" fillId="0" borderId="0" xfId="2" applyNumberFormat="1" applyFont="1" applyAlignment="1">
      <alignment horizontal="right" vertical="center"/>
    </xf>
    <xf numFmtId="167" fontId="36" fillId="0" borderId="0" xfId="2" applyNumberFormat="1" applyFont="1" applyAlignment="1">
      <alignment horizontal="left"/>
    </xf>
    <xf numFmtId="0" fontId="24" fillId="0" borderId="0" xfId="2" applyFont="1" applyAlignment="1">
      <alignment vertical="center"/>
    </xf>
    <xf numFmtId="165" fontId="24" fillId="0" borderId="0" xfId="2" applyNumberFormat="1" applyFont="1" applyAlignment="1">
      <alignment vertical="center"/>
    </xf>
    <xf numFmtId="166" fontId="24" fillId="0" borderId="0" xfId="2" applyNumberFormat="1" applyFont="1" applyAlignment="1">
      <alignment vertical="center"/>
    </xf>
    <xf numFmtId="167" fontId="22" fillId="0" borderId="0" xfId="2" applyNumberFormat="1" applyFont="1" applyAlignment="1">
      <alignment vertical="center"/>
    </xf>
    <xf numFmtId="0" fontId="27" fillId="0" borderId="0" xfId="2" applyFont="1" applyAlignment="1">
      <alignment vertical="center"/>
    </xf>
    <xf numFmtId="2" fontId="24" fillId="0" borderId="0" xfId="2" applyNumberFormat="1" applyFont="1" applyAlignment="1">
      <alignment vertical="center"/>
    </xf>
    <xf numFmtId="168" fontId="24" fillId="0" borderId="0" xfId="2" applyNumberFormat="1" applyFont="1" applyAlignment="1">
      <alignment vertical="center"/>
    </xf>
    <xf numFmtId="169" fontId="25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22" fillId="0" borderId="0" xfId="2" applyFont="1" applyAlignment="1">
      <alignment horizontal="right" vertical="center"/>
    </xf>
    <xf numFmtId="2" fontId="22" fillId="0" borderId="0" xfId="2" applyNumberFormat="1" applyFont="1" applyAlignment="1">
      <alignment horizontal="left" vertical="center"/>
    </xf>
    <xf numFmtId="167" fontId="8" fillId="0" borderId="0" xfId="2" applyNumberFormat="1" applyFont="1" applyAlignment="1">
      <alignment vertical="center"/>
    </xf>
    <xf numFmtId="49" fontId="24" fillId="0" borderId="0" xfId="2" applyNumberFormat="1" applyFont="1" applyAlignment="1">
      <alignment vertical="center"/>
    </xf>
    <xf numFmtId="0" fontId="24" fillId="0" borderId="1" xfId="2" applyFont="1" applyBorder="1" applyAlignment="1">
      <alignment horizontal="right" vertical="center"/>
    </xf>
    <xf numFmtId="0" fontId="24" fillId="0" borderId="22" xfId="2" applyFont="1" applyBorder="1" applyAlignment="1">
      <alignment horizontal="right" vertical="center"/>
    </xf>
    <xf numFmtId="0" fontId="22" fillId="0" borderId="18" xfId="2" applyFont="1" applyBorder="1" applyAlignment="1">
      <alignment horizontal="center" vertical="center"/>
    </xf>
    <xf numFmtId="2" fontId="24" fillId="0" borderId="23" xfId="2" applyNumberFormat="1" applyFont="1" applyBorder="1" applyAlignment="1">
      <alignment horizontal="right" vertical="center"/>
    </xf>
    <xf numFmtId="168" fontId="22" fillId="0" borderId="3" xfId="2" applyNumberFormat="1" applyFont="1" applyBorder="1" applyAlignment="1">
      <alignment horizontal="right" vertical="center"/>
    </xf>
    <xf numFmtId="0" fontId="22" fillId="0" borderId="21" xfId="2" applyNumberFormat="1" applyFont="1" applyBorder="1" applyAlignment="1">
      <alignment vertical="center"/>
    </xf>
    <xf numFmtId="0" fontId="24" fillId="0" borderId="6" xfId="2" applyFont="1" applyBorder="1" applyAlignment="1">
      <alignment horizontal="center" vertical="center"/>
    </xf>
    <xf numFmtId="2" fontId="24" fillId="0" borderId="24" xfId="2" applyNumberFormat="1" applyFont="1" applyBorder="1" applyAlignment="1">
      <alignment vertical="center"/>
    </xf>
    <xf numFmtId="168" fontId="24" fillId="0" borderId="7" xfId="2" applyNumberFormat="1" applyFont="1" applyBorder="1" applyAlignment="1">
      <alignment vertical="center"/>
    </xf>
    <xf numFmtId="2" fontId="22" fillId="0" borderId="24" xfId="2" applyNumberFormat="1" applyFont="1" applyBorder="1" applyAlignment="1">
      <alignment vertical="center"/>
    </xf>
    <xf numFmtId="168" fontId="22" fillId="0" borderId="3" xfId="2" applyNumberFormat="1" applyFont="1" applyBorder="1" applyAlignment="1">
      <alignment vertical="center"/>
    </xf>
    <xf numFmtId="167" fontId="24" fillId="0" borderId="0" xfId="2" applyNumberFormat="1" applyFont="1" applyAlignment="1">
      <alignment vertical="center"/>
    </xf>
    <xf numFmtId="165" fontId="18" fillId="0" borderId="0" xfId="2" applyNumberFormat="1" applyFont="1" applyAlignment="1">
      <alignment vertical="center"/>
    </xf>
    <xf numFmtId="166" fontId="18" fillId="0" borderId="0" xfId="2" applyNumberFormat="1" applyFont="1" applyAlignment="1">
      <alignment vertical="center"/>
    </xf>
    <xf numFmtId="49" fontId="18" fillId="0" borderId="0" xfId="2" applyNumberFormat="1" applyFont="1" applyAlignment="1">
      <alignment vertical="center"/>
    </xf>
    <xf numFmtId="167" fontId="18" fillId="0" borderId="0" xfId="2" applyNumberFormat="1" applyFont="1" applyAlignment="1">
      <alignment vertical="center"/>
    </xf>
    <xf numFmtId="2" fontId="18" fillId="0" borderId="0" xfId="2" applyNumberFormat="1" applyFont="1" applyAlignment="1">
      <alignment vertical="center"/>
    </xf>
    <xf numFmtId="169" fontId="8" fillId="0" borderId="0" xfId="2" applyNumberFormat="1" applyFont="1" applyAlignment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82" fontId="6" fillId="0" borderId="0" xfId="0" applyNumberFormat="1" applyFont="1" applyFill="1" applyBorder="1" applyAlignment="1" applyProtection="1">
      <alignment horizontal="center" vertical="center"/>
    </xf>
    <xf numFmtId="182" fontId="32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2" applyNumberFormat="1" applyFont="1" applyFill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</xf>
    <xf numFmtId="1" fontId="6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vertical="center" wrapText="1"/>
    </xf>
    <xf numFmtId="171" fontId="29" fillId="0" borderId="0" xfId="2" applyNumberFormat="1" applyFont="1" applyFill="1" applyBorder="1" applyAlignment="1">
      <alignment vertical="center"/>
    </xf>
    <xf numFmtId="172" fontId="31" fillId="0" borderId="0" xfId="2" applyNumberFormat="1" applyFont="1" applyFill="1" applyBorder="1" applyAlignment="1">
      <alignment horizontal="right" vertical="center"/>
    </xf>
    <xf numFmtId="1" fontId="6" fillId="0" borderId="0" xfId="2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32" fillId="0" borderId="0" xfId="2" applyNumberFormat="1" applyFont="1" applyBorder="1" applyAlignment="1">
      <alignment horizontal="center" vertical="center"/>
    </xf>
    <xf numFmtId="1" fontId="30" fillId="0" borderId="0" xfId="2" applyNumberFormat="1" applyFont="1" applyBorder="1" applyAlignment="1">
      <alignment horizontal="center" vertical="center"/>
    </xf>
    <xf numFmtId="182" fontId="3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left" vertical="center" wrapText="1"/>
    </xf>
    <xf numFmtId="2" fontId="24" fillId="0" borderId="0" xfId="2" applyNumberFormat="1" applyFont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180" fontId="13" fillId="0" borderId="0" xfId="2" applyNumberFormat="1" applyFont="1"/>
    <xf numFmtId="0" fontId="22" fillId="2" borderId="25" xfId="2" applyFont="1" applyFill="1" applyBorder="1" applyAlignment="1">
      <alignment vertical="center"/>
    </xf>
    <xf numFmtId="0" fontId="22" fillId="0" borderId="5" xfId="2" applyFont="1" applyBorder="1" applyAlignment="1">
      <alignment vertical="center"/>
    </xf>
    <xf numFmtId="0" fontId="22" fillId="0" borderId="26" xfId="2" applyFont="1" applyBorder="1" applyAlignment="1">
      <alignment vertical="center"/>
    </xf>
    <xf numFmtId="0" fontId="26" fillId="0" borderId="0" xfId="2" applyFont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left" vertical="center" wrapText="1"/>
    </xf>
    <xf numFmtId="0" fontId="22" fillId="0" borderId="22" xfId="2" applyNumberFormat="1" applyFont="1" applyBorder="1" applyAlignment="1">
      <alignment horizontal="left" vertical="center" wrapText="1"/>
    </xf>
    <xf numFmtId="0" fontId="22" fillId="0" borderId="18" xfId="2" applyNumberFormat="1" applyFont="1" applyBorder="1" applyAlignment="1">
      <alignment horizontal="left" vertical="center" wrapText="1"/>
    </xf>
    <xf numFmtId="0" fontId="22" fillId="0" borderId="23" xfId="2" applyNumberFormat="1" applyFont="1" applyBorder="1" applyAlignment="1">
      <alignment horizontal="left" vertical="center" wrapText="1"/>
    </xf>
    <xf numFmtId="0" fontId="22" fillId="0" borderId="22" xfId="2" applyNumberFormat="1" applyFont="1" applyBorder="1" applyAlignment="1">
      <alignment horizontal="left" vertical="center"/>
    </xf>
    <xf numFmtId="0" fontId="22" fillId="0" borderId="18" xfId="2" applyNumberFormat="1" applyFont="1" applyBorder="1" applyAlignment="1">
      <alignment horizontal="left" vertical="center"/>
    </xf>
    <xf numFmtId="0" fontId="22" fillId="0" borderId="23" xfId="2" applyNumberFormat="1" applyFont="1" applyBorder="1" applyAlignment="1">
      <alignment horizontal="left" vertical="center"/>
    </xf>
    <xf numFmtId="0" fontId="14" fillId="2" borderId="27" xfId="2" applyFont="1" applyFill="1" applyBorder="1" applyAlignment="1">
      <alignment vertical="center"/>
    </xf>
    <xf numFmtId="0" fontId="35" fillId="0" borderId="0" xfId="2" applyFont="1" applyBorder="1" applyAlignment="1">
      <alignment vertical="center"/>
    </xf>
    <xf numFmtId="49" fontId="39" fillId="0" borderId="0" xfId="2" applyNumberFormat="1" applyFont="1" applyAlignment="1">
      <alignment horizontal="left" vertical="center"/>
    </xf>
    <xf numFmtId="168" fontId="24" fillId="3" borderId="0" xfId="2" applyNumberFormat="1" applyFont="1" applyFill="1" applyAlignment="1">
      <alignment vertical="center"/>
    </xf>
    <xf numFmtId="2" fontId="39" fillId="3" borderId="0" xfId="2" applyNumberFormat="1" applyFont="1" applyFill="1" applyAlignment="1">
      <alignment vertical="center"/>
    </xf>
    <xf numFmtId="0" fontId="39" fillId="0" borderId="0" xfId="2" applyFont="1" applyAlignment="1">
      <alignment vertical="center"/>
    </xf>
    <xf numFmtId="7" fontId="6" fillId="3" borderId="0" xfId="0" applyNumberFormat="1" applyFont="1" applyFill="1" applyBorder="1" applyAlignment="1" applyProtection="1">
      <alignment horizontal="right" vertical="center"/>
    </xf>
    <xf numFmtId="180" fontId="6" fillId="3" borderId="0" xfId="0" applyNumberFormat="1" applyFont="1" applyFill="1" applyBorder="1" applyAlignment="1" applyProtection="1">
      <alignment horizontal="right" vertical="center"/>
    </xf>
    <xf numFmtId="180" fontId="30" fillId="3" borderId="0" xfId="0" applyNumberFormat="1" applyFont="1" applyFill="1" applyBorder="1" applyAlignment="1">
      <alignment horizontal="right" vertical="center"/>
    </xf>
    <xf numFmtId="168" fontId="6" fillId="3" borderId="0" xfId="0" applyNumberFormat="1" applyFont="1" applyFill="1" applyBorder="1" applyAlignment="1">
      <alignment horizontal="right" vertical="center"/>
    </xf>
    <xf numFmtId="168" fontId="32" fillId="3" borderId="0" xfId="0" applyNumberFormat="1" applyFont="1" applyFill="1" applyBorder="1" applyAlignment="1">
      <alignment horizontal="right" vertical="center"/>
    </xf>
    <xf numFmtId="168" fontId="30" fillId="3" borderId="0" xfId="0" applyNumberFormat="1" applyFont="1" applyFill="1" applyBorder="1" applyAlignment="1">
      <alignment horizontal="right" vertical="center"/>
    </xf>
    <xf numFmtId="168" fontId="30" fillId="3" borderId="0" xfId="2" applyNumberFormat="1" applyFont="1" applyFill="1" applyBorder="1" applyAlignment="1">
      <alignment vertical="center"/>
    </xf>
  </cellXfs>
  <cellStyles count="4">
    <cellStyle name="čárky 2" xfId="1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65"/>
  <sheetViews>
    <sheetView tabSelected="1" topLeftCell="E1" zoomScale="90" zoomScaleNormal="90" zoomScaleSheetLayoutView="100" workbookViewId="0">
      <selection activeCell="E1" sqref="E1"/>
    </sheetView>
  </sheetViews>
  <sheetFormatPr defaultColWidth="10.5" defaultRowHeight="14.25" x14ac:dyDescent="0.2"/>
  <cols>
    <col min="1" max="1" width="0" style="1" hidden="1" customWidth="1"/>
    <col min="2" max="2" width="0" style="2" hidden="1" customWidth="1"/>
    <col min="3" max="3" width="0" style="3" hidden="1" customWidth="1"/>
    <col min="4" max="4" width="0" style="1" hidden="1" customWidth="1"/>
    <col min="5" max="5" width="10.75" style="4" customWidth="1"/>
    <col min="6" max="6" width="40.625" style="1" customWidth="1"/>
    <col min="7" max="7" width="12.625" style="1" customWidth="1"/>
    <col min="8" max="8" width="16.5" style="5" customWidth="1"/>
    <col min="9" max="9" width="22.625" style="6" customWidth="1"/>
    <col min="10" max="10" width="6" style="7" customWidth="1"/>
    <col min="11" max="248" width="8.375" style="1" customWidth="1"/>
  </cols>
  <sheetData>
    <row r="1" spans="1:10" ht="23.25" x14ac:dyDescent="0.2">
      <c r="A1" s="338"/>
      <c r="B1" s="339"/>
      <c r="C1" s="340"/>
      <c r="D1" s="338"/>
      <c r="E1" s="341"/>
      <c r="F1" s="342" t="s">
        <v>162</v>
      </c>
      <c r="G1" s="338"/>
      <c r="H1" s="343"/>
      <c r="I1" s="344"/>
      <c r="J1" s="345"/>
    </row>
    <row r="2" spans="1:10" ht="15" x14ac:dyDescent="0.2">
      <c r="A2" s="338"/>
      <c r="B2" s="339"/>
      <c r="C2" s="340"/>
      <c r="D2" s="338"/>
      <c r="E2" s="341"/>
      <c r="F2" s="347"/>
      <c r="G2" s="338"/>
      <c r="H2" s="343"/>
      <c r="I2" s="344"/>
      <c r="J2" s="345"/>
    </row>
    <row r="3" spans="1:10" ht="18.75" x14ac:dyDescent="0.2">
      <c r="A3" s="338"/>
      <c r="B3" s="339"/>
      <c r="C3" s="340"/>
      <c r="D3" s="338"/>
      <c r="E3" s="44" t="s">
        <v>37</v>
      </c>
      <c r="F3" s="401" t="s">
        <v>103</v>
      </c>
      <c r="G3" s="401"/>
      <c r="H3" s="401"/>
      <c r="I3" s="401"/>
      <c r="J3" s="45"/>
    </row>
    <row r="4" spans="1:10" ht="18.75" x14ac:dyDescent="0.2">
      <c r="A4" s="338"/>
      <c r="B4" s="339"/>
      <c r="C4" s="340"/>
      <c r="D4" s="338"/>
      <c r="E4" s="44"/>
      <c r="F4" s="346"/>
      <c r="G4" s="54"/>
      <c r="H4" s="54"/>
      <c r="I4" s="54"/>
      <c r="J4" s="45"/>
    </row>
    <row r="5" spans="1:10" ht="15" x14ac:dyDescent="0.2">
      <c r="A5" s="338"/>
      <c r="B5" s="339"/>
      <c r="C5" s="340"/>
      <c r="D5" s="338"/>
      <c r="E5" s="338"/>
      <c r="F5" s="338"/>
      <c r="G5" s="347"/>
      <c r="H5" s="414" t="s">
        <v>163</v>
      </c>
      <c r="I5" s="413"/>
      <c r="J5" s="345"/>
    </row>
    <row r="6" spans="1:10" ht="15" x14ac:dyDescent="0.2">
      <c r="A6" s="338"/>
      <c r="B6" s="339"/>
      <c r="C6" s="340"/>
      <c r="D6" s="338"/>
      <c r="E6" s="338" t="s">
        <v>0</v>
      </c>
      <c r="F6" s="347" t="s">
        <v>104</v>
      </c>
      <c r="G6" s="348"/>
      <c r="H6" s="412" t="s">
        <v>164</v>
      </c>
      <c r="I6" s="344"/>
      <c r="J6" s="345"/>
    </row>
    <row r="7" spans="1:10" ht="15" x14ac:dyDescent="0.2">
      <c r="A7" s="338"/>
      <c r="B7" s="339"/>
      <c r="C7" s="340"/>
      <c r="D7" s="338"/>
      <c r="E7" s="347"/>
      <c r="F7" s="347"/>
      <c r="G7" s="348"/>
      <c r="H7" s="349"/>
      <c r="I7" s="344"/>
      <c r="J7" s="345"/>
    </row>
    <row r="8" spans="1:10" ht="15.75" thickBot="1" x14ac:dyDescent="0.25">
      <c r="A8" s="338"/>
      <c r="B8" s="339"/>
      <c r="C8" s="340"/>
      <c r="D8" s="338"/>
      <c r="E8" s="350"/>
      <c r="F8" s="347"/>
      <c r="G8" s="347"/>
      <c r="H8" s="343"/>
      <c r="I8" s="344"/>
      <c r="J8" s="345"/>
    </row>
    <row r="9" spans="1:10" ht="15.75" thickBot="1" x14ac:dyDescent="0.25">
      <c r="A9" s="338"/>
      <c r="B9" s="339"/>
      <c r="C9" s="340"/>
      <c r="D9" s="338"/>
      <c r="E9" s="398" t="s">
        <v>51</v>
      </c>
      <c r="F9" s="398"/>
      <c r="G9" s="398"/>
      <c r="H9" s="398"/>
      <c r="I9" s="398"/>
      <c r="J9" s="345"/>
    </row>
    <row r="10" spans="1:10" ht="18.399999999999999" customHeight="1" thickBot="1" x14ac:dyDescent="0.25">
      <c r="A10" s="338"/>
      <c r="B10" s="339"/>
      <c r="C10" s="340"/>
      <c r="D10" s="351"/>
      <c r="E10" s="352"/>
      <c r="F10" s="353"/>
      <c r="G10" s="354"/>
      <c r="H10" s="355"/>
      <c r="I10" s="356" t="s">
        <v>1</v>
      </c>
      <c r="J10" s="345"/>
    </row>
    <row r="11" spans="1:10" ht="36" customHeight="1" thickBot="1" x14ac:dyDescent="0.25">
      <c r="A11" s="338"/>
      <c r="B11" s="339"/>
      <c r="C11" s="340"/>
      <c r="D11" s="351"/>
      <c r="E11" s="46" t="s">
        <v>140</v>
      </c>
      <c r="F11" s="404" t="s">
        <v>105</v>
      </c>
      <c r="G11" s="405"/>
      <c r="H11" s="406"/>
      <c r="I11" s="47">
        <f>Rek_SO4001!K21</f>
        <v>0</v>
      </c>
      <c r="J11" s="345"/>
    </row>
    <row r="12" spans="1:10" ht="35.25" customHeight="1" thickBot="1" x14ac:dyDescent="0.25">
      <c r="A12" s="338"/>
      <c r="B12" s="339"/>
      <c r="C12" s="340"/>
      <c r="D12" s="351"/>
      <c r="E12" s="48"/>
      <c r="F12" s="407" t="s">
        <v>165</v>
      </c>
      <c r="G12" s="408"/>
      <c r="H12" s="409"/>
      <c r="I12" s="47">
        <f>Vedlejsi_ostatni_SO401!H21+Vedlejsi_ostatni_SO401!H10</f>
        <v>0</v>
      </c>
      <c r="J12" s="345"/>
    </row>
    <row r="13" spans="1:10" ht="7.5" customHeight="1" thickBot="1" x14ac:dyDescent="0.25">
      <c r="A13" s="338"/>
      <c r="B13" s="339"/>
      <c r="C13" s="340"/>
      <c r="D13" s="351"/>
      <c r="E13" s="48"/>
      <c r="F13" s="357"/>
      <c r="G13" s="358"/>
      <c r="H13" s="359"/>
      <c r="I13" s="360"/>
      <c r="J13" s="345"/>
    </row>
    <row r="14" spans="1:10" ht="33.75" customHeight="1" thickBot="1" x14ac:dyDescent="0.25">
      <c r="A14" s="338"/>
      <c r="B14" s="339"/>
      <c r="C14" s="340"/>
      <c r="D14" s="351"/>
      <c r="E14" s="399" t="s">
        <v>67</v>
      </c>
      <c r="F14" s="399"/>
      <c r="G14" s="400"/>
      <c r="H14" s="361"/>
      <c r="I14" s="362">
        <f>SUM(I11:I13)</f>
        <v>0</v>
      </c>
      <c r="J14" s="345"/>
    </row>
    <row r="15" spans="1:10" ht="15" x14ac:dyDescent="0.2">
      <c r="A15" s="338"/>
      <c r="B15" s="339"/>
      <c r="C15" s="340"/>
      <c r="D15" s="351"/>
      <c r="E15" s="415" t="s">
        <v>166</v>
      </c>
      <c r="F15" s="351"/>
      <c r="G15" s="351"/>
      <c r="H15" s="393" t="s">
        <v>146</v>
      </c>
      <c r="I15" s="344">
        <f>I14*1.21</f>
        <v>0</v>
      </c>
      <c r="J15" s="345"/>
    </row>
    <row r="16" spans="1:10" ht="15" x14ac:dyDescent="0.2">
      <c r="A16" s="338"/>
      <c r="B16" s="339"/>
      <c r="C16" s="340"/>
      <c r="D16" s="351"/>
      <c r="E16" s="363"/>
      <c r="F16" s="351"/>
      <c r="G16" s="351"/>
      <c r="H16" s="343"/>
      <c r="I16" s="344"/>
      <c r="J16" s="345"/>
    </row>
    <row r="17" spans="1:10" ht="68.25" customHeight="1" x14ac:dyDescent="0.2">
      <c r="A17" s="338"/>
      <c r="B17" s="339"/>
      <c r="C17" s="340"/>
      <c r="D17" s="351"/>
      <c r="E17" s="402" t="s">
        <v>72</v>
      </c>
      <c r="F17" s="402"/>
      <c r="G17" s="402"/>
      <c r="H17" s="402"/>
      <c r="I17" s="402"/>
      <c r="J17" s="345"/>
    </row>
    <row r="18" spans="1:10" ht="15" x14ac:dyDescent="0.2">
      <c r="A18" s="338"/>
      <c r="B18" s="339"/>
      <c r="C18" s="340"/>
      <c r="D18" s="351"/>
      <c r="E18" s="363"/>
      <c r="F18" s="351"/>
      <c r="G18" s="351"/>
      <c r="H18" s="343"/>
      <c r="I18" s="344"/>
      <c r="J18" s="345"/>
    </row>
    <row r="19" spans="1:10" ht="45.75" customHeight="1" x14ac:dyDescent="0.2">
      <c r="A19" s="338"/>
      <c r="B19" s="339"/>
      <c r="C19" s="340"/>
      <c r="D19" s="351"/>
      <c r="E19" s="403" t="s">
        <v>60</v>
      </c>
      <c r="F19" s="403"/>
      <c r="G19" s="403"/>
      <c r="H19" s="403"/>
      <c r="I19" s="403"/>
      <c r="J19" s="345"/>
    </row>
    <row r="20" spans="1:10" ht="15" x14ac:dyDescent="0.2">
      <c r="A20" s="338"/>
      <c r="B20" s="339"/>
      <c r="C20" s="340"/>
      <c r="D20" s="351"/>
      <c r="E20" s="363"/>
      <c r="F20" s="351"/>
      <c r="G20" s="351"/>
      <c r="H20" s="343"/>
      <c r="I20" s="344"/>
      <c r="J20" s="345"/>
    </row>
    <row r="21" spans="1:10" ht="15" x14ac:dyDescent="0.2">
      <c r="A21" s="338"/>
      <c r="B21" s="339"/>
      <c r="C21" s="340"/>
      <c r="D21" s="351"/>
      <c r="E21" s="363"/>
      <c r="F21" s="351"/>
      <c r="G21" s="351"/>
      <c r="H21" s="343"/>
      <c r="I21" s="344"/>
      <c r="J21" s="345"/>
    </row>
    <row r="22" spans="1:10" ht="15" x14ac:dyDescent="0.2">
      <c r="A22" s="338"/>
      <c r="B22" s="339"/>
      <c r="C22" s="340"/>
      <c r="D22" s="351"/>
      <c r="E22" s="363"/>
      <c r="F22" s="351"/>
      <c r="G22" s="351"/>
      <c r="H22" s="343"/>
      <c r="I22" s="344"/>
      <c r="J22" s="345"/>
    </row>
    <row r="23" spans="1:10" ht="15" x14ac:dyDescent="0.2">
      <c r="A23" s="338"/>
      <c r="B23" s="339"/>
      <c r="C23" s="340"/>
      <c r="D23" s="351"/>
      <c r="E23" s="363"/>
      <c r="F23" s="351"/>
      <c r="G23" s="351"/>
      <c r="H23" s="343"/>
      <c r="I23" s="344"/>
      <c r="J23" s="345"/>
    </row>
    <row r="24" spans="1:10" ht="15" x14ac:dyDescent="0.2">
      <c r="A24" s="338"/>
      <c r="B24" s="339"/>
      <c r="C24" s="340"/>
      <c r="D24" s="351"/>
      <c r="E24" s="363"/>
      <c r="F24" s="351"/>
      <c r="G24" s="351"/>
      <c r="H24" s="343"/>
      <c r="I24" s="344"/>
      <c r="J24" s="345"/>
    </row>
    <row r="25" spans="1:10" ht="15" x14ac:dyDescent="0.2">
      <c r="A25" s="338"/>
      <c r="B25" s="339"/>
      <c r="C25" s="340"/>
      <c r="D25" s="351"/>
      <c r="E25" s="363"/>
      <c r="F25" s="351"/>
      <c r="G25" s="351"/>
      <c r="H25" s="343"/>
      <c r="I25" s="344"/>
      <c r="J25" s="345"/>
    </row>
    <row r="26" spans="1:10" x14ac:dyDescent="0.2">
      <c r="A26" s="116"/>
      <c r="B26" s="364"/>
      <c r="C26" s="365"/>
      <c r="D26" s="366"/>
      <c r="E26" s="367"/>
      <c r="F26" s="366"/>
      <c r="G26" s="366"/>
      <c r="H26" s="368"/>
      <c r="I26" s="144"/>
      <c r="J26" s="369"/>
    </row>
    <row r="27" spans="1:10" x14ac:dyDescent="0.2">
      <c r="A27" s="27"/>
      <c r="B27" s="49"/>
      <c r="C27" s="50"/>
      <c r="D27" s="51"/>
      <c r="E27" s="52"/>
      <c r="F27" s="51"/>
      <c r="G27" s="51"/>
      <c r="H27" s="53"/>
      <c r="I27" s="30"/>
    </row>
    <row r="28" spans="1:10" x14ac:dyDescent="0.2">
      <c r="A28" s="27"/>
      <c r="B28" s="49"/>
      <c r="C28" s="50" t="s">
        <v>70</v>
      </c>
      <c r="D28" s="51" t="s">
        <v>33</v>
      </c>
      <c r="E28" s="52"/>
      <c r="F28" s="51"/>
      <c r="G28" s="51"/>
      <c r="H28" s="53"/>
      <c r="I28" s="30"/>
    </row>
    <row r="29" spans="1:10" x14ac:dyDescent="0.2">
      <c r="A29" s="27"/>
      <c r="B29" s="49"/>
      <c r="C29" s="50"/>
      <c r="D29" s="51"/>
      <c r="E29" s="52"/>
      <c r="F29" s="51"/>
      <c r="G29" s="51"/>
      <c r="H29" s="53"/>
      <c r="I29" s="30"/>
    </row>
    <row r="30" spans="1:10" x14ac:dyDescent="0.2">
      <c r="D30" s="12"/>
      <c r="F30" s="12"/>
      <c r="G30" s="12"/>
    </row>
    <row r="31" spans="1:10" x14ac:dyDescent="0.2">
      <c r="D31" s="12"/>
      <c r="F31" s="12"/>
      <c r="G31" s="12"/>
    </row>
    <row r="32" spans="1:10" x14ac:dyDescent="0.2">
      <c r="D32" s="12"/>
      <c r="F32" s="12"/>
      <c r="G32" s="12"/>
    </row>
    <row r="33" spans="3:7" x14ac:dyDescent="0.2">
      <c r="D33" s="12"/>
      <c r="F33" s="12"/>
      <c r="G33" s="12"/>
    </row>
    <row r="34" spans="3:7" x14ac:dyDescent="0.2">
      <c r="D34" s="12"/>
      <c r="F34" s="12"/>
      <c r="G34" s="12"/>
    </row>
    <row r="35" spans="3:7" x14ac:dyDescent="0.2">
      <c r="D35" s="12"/>
      <c r="F35" s="12"/>
      <c r="G35" s="12"/>
    </row>
    <row r="36" spans="3:7" x14ac:dyDescent="0.2">
      <c r="D36" s="12"/>
      <c r="F36" s="12"/>
      <c r="G36" s="12"/>
    </row>
    <row r="37" spans="3:7" x14ac:dyDescent="0.2">
      <c r="D37" s="12"/>
      <c r="F37" s="12"/>
      <c r="G37" s="12"/>
    </row>
    <row r="38" spans="3:7" x14ac:dyDescent="0.2">
      <c r="D38" s="12"/>
      <c r="F38" s="12"/>
      <c r="G38" s="12"/>
    </row>
    <row r="39" spans="3:7" x14ac:dyDescent="0.2">
      <c r="D39" s="12"/>
      <c r="F39" s="12"/>
      <c r="G39" s="12"/>
    </row>
    <row r="40" spans="3:7" x14ac:dyDescent="0.2">
      <c r="D40" s="12"/>
      <c r="F40" s="12"/>
      <c r="G40" s="12"/>
    </row>
    <row r="41" spans="3:7" x14ac:dyDescent="0.2">
      <c r="D41" s="12"/>
      <c r="F41" s="12"/>
      <c r="G41" s="12"/>
    </row>
    <row r="42" spans="3:7" x14ac:dyDescent="0.2">
      <c r="D42" s="12"/>
      <c r="F42" s="12"/>
      <c r="G42" s="12"/>
    </row>
    <row r="43" spans="3:7" x14ac:dyDescent="0.2">
      <c r="C43" s="3" t="s">
        <v>71</v>
      </c>
      <c r="D43" s="12"/>
      <c r="F43" s="12"/>
      <c r="G43" s="12"/>
    </row>
    <row r="44" spans="3:7" x14ac:dyDescent="0.2">
      <c r="D44" s="12"/>
      <c r="F44" s="12"/>
      <c r="G44" s="12"/>
    </row>
    <row r="45" spans="3:7" x14ac:dyDescent="0.2">
      <c r="D45" s="12"/>
      <c r="F45" s="12"/>
      <c r="G45" s="12"/>
    </row>
    <row r="46" spans="3:7" x14ac:dyDescent="0.2">
      <c r="D46" s="12"/>
      <c r="F46" s="12"/>
      <c r="G46" s="12"/>
    </row>
    <row r="47" spans="3:7" x14ac:dyDescent="0.2">
      <c r="D47" s="12"/>
      <c r="F47" s="12"/>
      <c r="G47" s="12"/>
    </row>
    <row r="48" spans="3:7" x14ac:dyDescent="0.2">
      <c r="D48" s="12"/>
      <c r="F48" s="12"/>
      <c r="G48" s="12"/>
    </row>
    <row r="49" spans="4:7" x14ac:dyDescent="0.2">
      <c r="D49" s="12"/>
      <c r="F49" s="12"/>
      <c r="G49" s="12"/>
    </row>
    <row r="50" spans="4:7" x14ac:dyDescent="0.2">
      <c r="D50" s="12"/>
      <c r="F50" s="12"/>
      <c r="G50" s="12"/>
    </row>
    <row r="51" spans="4:7" x14ac:dyDescent="0.2">
      <c r="D51" s="12"/>
      <c r="F51" s="12"/>
      <c r="G51" s="12"/>
    </row>
    <row r="52" spans="4:7" x14ac:dyDescent="0.2">
      <c r="D52" s="12"/>
      <c r="F52" s="12"/>
      <c r="G52" s="12"/>
    </row>
    <row r="53" spans="4:7" x14ac:dyDescent="0.2">
      <c r="D53" s="12"/>
      <c r="F53" s="12"/>
      <c r="G53" s="12"/>
    </row>
    <row r="54" spans="4:7" x14ac:dyDescent="0.2">
      <c r="D54" s="12"/>
      <c r="F54" s="12"/>
      <c r="G54" s="12"/>
    </row>
    <row r="55" spans="4:7" x14ac:dyDescent="0.2">
      <c r="D55" s="12"/>
      <c r="F55" s="12"/>
      <c r="G55" s="12"/>
    </row>
    <row r="56" spans="4:7" x14ac:dyDescent="0.2">
      <c r="D56" s="12"/>
      <c r="F56" s="12"/>
      <c r="G56" s="12"/>
    </row>
    <row r="57" spans="4:7" x14ac:dyDescent="0.2">
      <c r="D57" s="12"/>
      <c r="F57" s="12"/>
      <c r="G57" s="12"/>
    </row>
    <row r="58" spans="4:7" x14ac:dyDescent="0.2">
      <c r="D58" s="12"/>
      <c r="F58" s="12"/>
      <c r="G58" s="12"/>
    </row>
    <row r="59" spans="4:7" x14ac:dyDescent="0.2">
      <c r="D59" s="12"/>
      <c r="F59" s="12"/>
      <c r="G59" s="12"/>
    </row>
    <row r="60" spans="4:7" x14ac:dyDescent="0.2">
      <c r="D60" s="12"/>
      <c r="F60" s="12"/>
      <c r="G60" s="12"/>
    </row>
    <row r="61" spans="4:7" x14ac:dyDescent="0.2">
      <c r="D61" s="12"/>
      <c r="F61" s="12"/>
      <c r="G61" s="12"/>
    </row>
    <row r="62" spans="4:7" x14ac:dyDescent="0.2">
      <c r="D62" s="12"/>
      <c r="F62" s="12"/>
      <c r="G62" s="12"/>
    </row>
    <row r="63" spans="4:7" x14ac:dyDescent="0.2">
      <c r="D63" s="12"/>
      <c r="F63" s="12"/>
      <c r="G63" s="12"/>
    </row>
    <row r="64" spans="4:7" x14ac:dyDescent="0.2">
      <c r="D64" s="12"/>
      <c r="F64" s="12"/>
      <c r="G64" s="12"/>
    </row>
    <row r="65" spans="4:7" x14ac:dyDescent="0.2">
      <c r="D65" s="12"/>
      <c r="F65" s="12"/>
      <c r="G65" s="12"/>
    </row>
  </sheetData>
  <sheetProtection selectLockedCells="1" selectUnlockedCells="1"/>
  <mergeCells count="7">
    <mergeCell ref="E9:I9"/>
    <mergeCell ref="E14:G14"/>
    <mergeCell ref="F3:I3"/>
    <mergeCell ref="E17:I17"/>
    <mergeCell ref="E19:I19"/>
    <mergeCell ref="F11:H11"/>
    <mergeCell ref="F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1"/>
  <sheetViews>
    <sheetView topLeftCell="E1" zoomScale="70" zoomScaleNormal="70" zoomScaleSheetLayoutView="100" workbookViewId="0">
      <selection activeCell="F1" sqref="F1"/>
    </sheetView>
  </sheetViews>
  <sheetFormatPr defaultColWidth="8.375" defaultRowHeight="12.75" x14ac:dyDescent="0.2"/>
  <cols>
    <col min="1" max="1" width="0" style="1" hidden="1" customWidth="1"/>
    <col min="2" max="2" width="0" style="2" hidden="1" customWidth="1"/>
    <col min="3" max="3" width="0" style="3" hidden="1" customWidth="1"/>
    <col min="4" max="4" width="0" style="1" hidden="1" customWidth="1"/>
    <col min="5" max="5" width="2.5" style="1" customWidth="1"/>
    <col min="6" max="6" width="8.75" style="4" customWidth="1"/>
    <col min="7" max="7" width="40.625" style="1" customWidth="1"/>
    <col min="8" max="8" width="6.875" style="1" customWidth="1"/>
    <col min="9" max="9" width="10.25" style="5" customWidth="1"/>
    <col min="10" max="10" width="14" style="5" customWidth="1"/>
    <col min="11" max="11" width="19.125" style="20" customWidth="1"/>
    <col min="12" max="12" width="6" style="7" customWidth="1"/>
    <col min="13" max="13" width="8" style="8" customWidth="1"/>
    <col min="14" max="15" width="4" style="1" customWidth="1"/>
    <col min="16" max="16" width="4.125" style="1" customWidth="1"/>
    <col min="17" max="16384" width="8.375" style="1"/>
  </cols>
  <sheetData>
    <row r="1" spans="4:14" ht="23.25" x14ac:dyDescent="0.35">
      <c r="F1" s="337" t="s">
        <v>121</v>
      </c>
      <c r="G1" s="333"/>
      <c r="H1" s="334"/>
      <c r="I1" s="335"/>
      <c r="J1" s="335"/>
      <c r="K1" s="336" t="str">
        <f>Kryci_list!F11</f>
        <v>Objekt SO 401 - Veřejné osvětlení</v>
      </c>
    </row>
    <row r="2" spans="4:14" ht="15.75" x14ac:dyDescent="0.25">
      <c r="F2" s="1"/>
      <c r="G2" s="10"/>
      <c r="H2" s="9"/>
      <c r="J2" s="21"/>
      <c r="K2" s="22"/>
    </row>
    <row r="3" spans="4:14" ht="13.5" thickBot="1" x14ac:dyDescent="0.25">
      <c r="F3" s="38"/>
      <c r="G3" s="43"/>
      <c r="H3" s="39"/>
      <c r="I3" s="40"/>
      <c r="J3" s="41"/>
      <c r="K3" s="42"/>
    </row>
    <row r="4" spans="4:14" ht="15" x14ac:dyDescent="0.25">
      <c r="F4" s="311"/>
      <c r="G4" s="312"/>
      <c r="H4" s="312"/>
      <c r="I4" s="313"/>
      <c r="J4" s="314"/>
      <c r="K4" s="315"/>
    </row>
    <row r="5" spans="4:14" ht="15.75" thickBot="1" x14ac:dyDescent="0.25">
      <c r="F5" s="410" t="str">
        <f>Kryci_list!F3</f>
        <v>Opatření ke snížení energetické náročnosti VO v obci Záměl</v>
      </c>
      <c r="G5" s="410"/>
      <c r="H5" s="410"/>
      <c r="I5" s="410"/>
      <c r="J5" s="410"/>
      <c r="K5" s="410"/>
    </row>
    <row r="6" spans="4:14" ht="15.75" thickBot="1" x14ac:dyDescent="0.3">
      <c r="D6" s="12"/>
      <c r="E6" s="12"/>
      <c r="F6" s="316"/>
      <c r="G6" s="317"/>
      <c r="H6" s="317"/>
      <c r="I6" s="318" t="s">
        <v>7</v>
      </c>
      <c r="J6" s="319" t="s">
        <v>8</v>
      </c>
      <c r="K6" s="320" t="s">
        <v>9</v>
      </c>
      <c r="N6" s="12"/>
    </row>
    <row r="7" spans="4:14" ht="15" x14ac:dyDescent="0.25">
      <c r="D7" s="12"/>
      <c r="E7" s="12"/>
      <c r="F7" s="321"/>
      <c r="G7" s="322" t="s">
        <v>10</v>
      </c>
      <c r="H7" s="322"/>
      <c r="I7" s="323"/>
      <c r="J7" s="324"/>
      <c r="K7" s="325">
        <f>Roz_SO401!H9</f>
        <v>0</v>
      </c>
    </row>
    <row r="8" spans="4:14" ht="15" x14ac:dyDescent="0.25">
      <c r="D8" s="12"/>
      <c r="E8" s="12"/>
      <c r="F8" s="321"/>
      <c r="G8" s="322" t="s">
        <v>11</v>
      </c>
      <c r="H8" s="322"/>
      <c r="I8" s="326">
        <v>0</v>
      </c>
      <c r="J8" s="324">
        <f>K7</f>
        <v>0</v>
      </c>
      <c r="K8" s="325">
        <f>J8*I8/100</f>
        <v>0</v>
      </c>
      <c r="N8" s="12"/>
    </row>
    <row r="9" spans="4:14" ht="15" x14ac:dyDescent="0.25">
      <c r="D9" s="12"/>
      <c r="E9" s="12"/>
      <c r="F9" s="321"/>
      <c r="G9" s="322" t="s">
        <v>12</v>
      </c>
      <c r="H9" s="322"/>
      <c r="I9" s="326">
        <v>0</v>
      </c>
      <c r="J9" s="324">
        <f>K7</f>
        <v>0</v>
      </c>
      <c r="K9" s="325">
        <f>J9*I9/100</f>
        <v>0</v>
      </c>
    </row>
    <row r="10" spans="4:14" ht="15" x14ac:dyDescent="0.25">
      <c r="D10" s="12"/>
      <c r="E10" s="12"/>
      <c r="F10" s="321"/>
      <c r="G10" s="322" t="s">
        <v>13</v>
      </c>
      <c r="H10" s="322"/>
      <c r="I10" s="323"/>
      <c r="J10" s="324"/>
      <c r="K10" s="325">
        <f>Roz_SO401!H64</f>
        <v>0</v>
      </c>
      <c r="N10" s="12"/>
    </row>
    <row r="11" spans="4:14" ht="15" x14ac:dyDescent="0.25">
      <c r="D11" s="12"/>
      <c r="E11" s="12"/>
      <c r="F11" s="321"/>
      <c r="G11" s="322" t="s">
        <v>14</v>
      </c>
      <c r="H11" s="322"/>
      <c r="I11" s="326">
        <v>2</v>
      </c>
      <c r="J11" s="324">
        <f>K10</f>
        <v>0</v>
      </c>
      <c r="K11" s="325">
        <f>J11*I11/100</f>
        <v>0</v>
      </c>
      <c r="N11" s="12"/>
    </row>
    <row r="12" spans="4:14" ht="15" x14ac:dyDescent="0.25">
      <c r="D12" s="12"/>
      <c r="E12" s="12"/>
      <c r="F12" s="321"/>
      <c r="G12" s="322" t="s">
        <v>15</v>
      </c>
      <c r="H12" s="322"/>
      <c r="I12" s="323"/>
      <c r="J12" s="324"/>
      <c r="K12" s="325">
        <f>Roz_SO401!H103</f>
        <v>0</v>
      </c>
      <c r="N12" s="12"/>
    </row>
    <row r="13" spans="4:14" ht="15" x14ac:dyDescent="0.25">
      <c r="D13" s="12"/>
      <c r="E13" s="12"/>
      <c r="F13" s="321"/>
      <c r="G13" s="322" t="s">
        <v>16</v>
      </c>
      <c r="H13" s="322"/>
      <c r="I13" s="323"/>
      <c r="J13" s="324"/>
      <c r="K13" s="325">
        <f>Roz_SO401!H91</f>
        <v>0</v>
      </c>
    </row>
    <row r="14" spans="4:14" ht="15" x14ac:dyDescent="0.25">
      <c r="D14" s="12"/>
      <c r="E14" s="12"/>
      <c r="F14" s="321"/>
      <c r="G14" s="322" t="s">
        <v>17</v>
      </c>
      <c r="H14" s="322"/>
      <c r="I14" s="323"/>
      <c r="J14" s="324"/>
      <c r="K14" s="325">
        <f>Roz_SO401!H130</f>
        <v>0</v>
      </c>
    </row>
    <row r="15" spans="4:14" ht="15" x14ac:dyDescent="0.25">
      <c r="D15" s="12"/>
      <c r="E15" s="12"/>
      <c r="F15" s="321"/>
      <c r="G15" s="322" t="s">
        <v>18</v>
      </c>
      <c r="H15" s="322"/>
      <c r="I15" s="323"/>
      <c r="J15" s="324">
        <f>K15</f>
        <v>0</v>
      </c>
      <c r="K15" s="325">
        <f>Roz_SO401!H121</f>
        <v>0</v>
      </c>
    </row>
    <row r="16" spans="4:14" ht="15" x14ac:dyDescent="0.25">
      <c r="D16" s="12"/>
      <c r="E16" s="12"/>
      <c r="F16" s="321"/>
      <c r="G16" s="322" t="s">
        <v>19</v>
      </c>
      <c r="H16" s="322"/>
      <c r="I16" s="326">
        <v>2.5</v>
      </c>
      <c r="J16" s="324">
        <f>K13</f>
        <v>0</v>
      </c>
      <c r="K16" s="325">
        <f>J16*I16/100</f>
        <v>0</v>
      </c>
      <c r="N16" s="12"/>
    </row>
    <row r="17" spans="3:14" ht="15.75" thickBot="1" x14ac:dyDescent="0.3">
      <c r="D17" s="12"/>
      <c r="E17" s="12"/>
      <c r="F17" s="327"/>
      <c r="G17" s="322" t="s">
        <v>20</v>
      </c>
      <c r="H17" s="322"/>
      <c r="I17" s="326">
        <v>4</v>
      </c>
      <c r="J17" s="324">
        <f>J15</f>
        <v>0</v>
      </c>
      <c r="K17" s="325">
        <f>J17*I17/100</f>
        <v>0</v>
      </c>
    </row>
    <row r="18" spans="3:14" ht="15" x14ac:dyDescent="0.25">
      <c r="D18" s="12"/>
      <c r="E18" s="12"/>
      <c r="F18" s="321"/>
      <c r="G18" s="328" t="s">
        <v>21</v>
      </c>
      <c r="H18" s="328"/>
      <c r="I18" s="329"/>
      <c r="J18" s="330"/>
      <c r="K18" s="331">
        <f>SUM(K7:K9)</f>
        <v>0</v>
      </c>
      <c r="N18" s="12"/>
    </row>
    <row r="19" spans="3:14" ht="15" x14ac:dyDescent="0.25">
      <c r="D19" s="12"/>
      <c r="E19" s="12"/>
      <c r="F19" s="321"/>
      <c r="G19" s="322" t="s">
        <v>88</v>
      </c>
      <c r="H19" s="322"/>
      <c r="I19" s="323"/>
      <c r="J19" s="324"/>
      <c r="K19" s="325">
        <f>SUM(K10:K17)</f>
        <v>0</v>
      </c>
    </row>
    <row r="20" spans="3:14" ht="15.75" thickBot="1" x14ac:dyDescent="0.3">
      <c r="D20" s="12"/>
      <c r="E20" s="12"/>
      <c r="F20" s="321"/>
      <c r="G20" s="322" t="s">
        <v>123</v>
      </c>
      <c r="H20" s="322"/>
      <c r="I20" s="323"/>
      <c r="J20" s="324"/>
      <c r="K20" s="325">
        <f>Roz_SO401!H138</f>
        <v>0</v>
      </c>
      <c r="N20" s="12"/>
    </row>
    <row r="21" spans="3:14" ht="15.75" thickBot="1" x14ac:dyDescent="0.3">
      <c r="D21" s="12"/>
      <c r="E21" s="12"/>
      <c r="F21" s="332"/>
      <c r="G21" s="23" t="s">
        <v>22</v>
      </c>
      <c r="H21" s="23"/>
      <c r="I21" s="24"/>
      <c r="J21" s="25"/>
      <c r="K21" s="26">
        <f>SUM(K18:K20)</f>
        <v>0</v>
      </c>
    </row>
    <row r="22" spans="3:14" x14ac:dyDescent="0.2">
      <c r="D22" s="12"/>
      <c r="E22" s="12"/>
      <c r="F22" s="1"/>
      <c r="J22" s="21"/>
      <c r="K22" s="22"/>
    </row>
    <row r="23" spans="3:14" x14ac:dyDescent="0.2">
      <c r="D23" s="12"/>
      <c r="E23" s="12"/>
      <c r="F23" s="1"/>
      <c r="J23" s="21"/>
      <c r="K23" s="22"/>
    </row>
    <row r="24" spans="3:14" x14ac:dyDescent="0.2">
      <c r="D24" s="12"/>
      <c r="E24" s="12"/>
      <c r="F24" s="1"/>
      <c r="J24" s="21"/>
      <c r="K24" s="22"/>
    </row>
    <row r="25" spans="3:14" x14ac:dyDescent="0.2">
      <c r="D25" s="12"/>
      <c r="E25" s="12"/>
      <c r="F25" s="1"/>
      <c r="J25" s="21"/>
      <c r="K25" s="22"/>
    </row>
    <row r="26" spans="3:14" x14ac:dyDescent="0.2">
      <c r="D26" s="12"/>
      <c r="E26" s="12"/>
      <c r="F26" s="1"/>
      <c r="J26" s="21"/>
      <c r="K26" s="22"/>
    </row>
    <row r="27" spans="3:14" x14ac:dyDescent="0.2">
      <c r="D27" s="12"/>
      <c r="E27" s="12"/>
      <c r="G27" s="12"/>
      <c r="H27" s="12"/>
    </row>
    <row r="28" spans="3:14" x14ac:dyDescent="0.2">
      <c r="C28" s="3" t="s">
        <v>70</v>
      </c>
      <c r="D28" s="12" t="s">
        <v>33</v>
      </c>
      <c r="E28" s="12"/>
      <c r="G28" s="12"/>
      <c r="H28" s="12"/>
    </row>
    <row r="29" spans="3:14" x14ac:dyDescent="0.2">
      <c r="D29" s="12"/>
      <c r="E29" s="12"/>
      <c r="G29" s="12"/>
      <c r="H29" s="12"/>
    </row>
    <row r="30" spans="3:14" x14ac:dyDescent="0.2">
      <c r="D30" s="12"/>
      <c r="E30" s="12"/>
      <c r="G30" s="12"/>
      <c r="H30" s="12"/>
    </row>
    <row r="31" spans="3:14" x14ac:dyDescent="0.2">
      <c r="D31" s="12"/>
      <c r="E31" s="12"/>
      <c r="G31" s="12"/>
      <c r="H31" s="12"/>
    </row>
    <row r="32" spans="3:14" x14ac:dyDescent="0.2">
      <c r="D32" s="12"/>
      <c r="E32" s="12"/>
      <c r="G32" s="12"/>
      <c r="H32" s="12"/>
    </row>
    <row r="33" spans="3:14" x14ac:dyDescent="0.2">
      <c r="D33" s="12"/>
      <c r="E33" s="12"/>
      <c r="G33" s="12"/>
      <c r="H33" s="12"/>
    </row>
    <row r="34" spans="3:14" x14ac:dyDescent="0.2">
      <c r="D34" s="12"/>
      <c r="E34" s="12"/>
      <c r="G34" s="12"/>
      <c r="H34" s="12"/>
      <c r="N34" s="12"/>
    </row>
    <row r="35" spans="3:14" x14ac:dyDescent="0.2">
      <c r="D35" s="12"/>
      <c r="E35" s="12"/>
      <c r="G35" s="12"/>
      <c r="H35" s="12"/>
    </row>
    <row r="36" spans="3:14" x14ac:dyDescent="0.2">
      <c r="D36" s="12"/>
      <c r="E36" s="12"/>
      <c r="G36" s="12"/>
      <c r="H36" s="12"/>
    </row>
    <row r="37" spans="3:14" x14ac:dyDescent="0.2">
      <c r="D37" s="12"/>
      <c r="E37" s="12"/>
      <c r="G37" s="12"/>
      <c r="H37" s="12"/>
    </row>
    <row r="38" spans="3:14" x14ac:dyDescent="0.2">
      <c r="D38" s="12"/>
      <c r="E38" s="12"/>
      <c r="G38" s="12"/>
      <c r="H38" s="12"/>
    </row>
    <row r="39" spans="3:14" x14ac:dyDescent="0.2">
      <c r="D39" s="12"/>
      <c r="E39" s="12"/>
      <c r="G39" s="12"/>
      <c r="H39" s="12"/>
    </row>
    <row r="40" spans="3:14" x14ac:dyDescent="0.2">
      <c r="D40" s="12"/>
      <c r="E40" s="12"/>
      <c r="G40" s="12"/>
      <c r="H40" s="12"/>
    </row>
    <row r="41" spans="3:14" x14ac:dyDescent="0.2">
      <c r="D41" s="12"/>
      <c r="E41" s="12"/>
      <c r="G41" s="12"/>
      <c r="H41" s="12"/>
    </row>
    <row r="42" spans="3:14" x14ac:dyDescent="0.2">
      <c r="D42" s="12"/>
      <c r="E42" s="12"/>
      <c r="G42" s="12"/>
      <c r="H42" s="12"/>
    </row>
    <row r="43" spans="3:14" x14ac:dyDescent="0.2">
      <c r="C43" s="3" t="s">
        <v>71</v>
      </c>
      <c r="D43" s="12"/>
      <c r="E43" s="12"/>
      <c r="G43" s="12"/>
      <c r="H43" s="12"/>
    </row>
    <row r="44" spans="3:14" x14ac:dyDescent="0.2">
      <c r="D44" s="12"/>
      <c r="E44" s="12"/>
      <c r="G44" s="12"/>
      <c r="H44" s="12"/>
    </row>
    <row r="45" spans="3:14" x14ac:dyDescent="0.2">
      <c r="D45" s="12"/>
      <c r="E45" s="12"/>
      <c r="G45" s="12"/>
      <c r="H45" s="12"/>
    </row>
    <row r="46" spans="3:14" x14ac:dyDescent="0.2">
      <c r="D46" s="12"/>
      <c r="E46" s="12"/>
      <c r="G46" s="12"/>
      <c r="H46" s="12"/>
    </row>
    <row r="47" spans="3:14" x14ac:dyDescent="0.2">
      <c r="D47" s="12"/>
      <c r="E47" s="12"/>
      <c r="G47" s="12"/>
      <c r="H47" s="12"/>
    </row>
    <row r="48" spans="3:14" x14ac:dyDescent="0.2">
      <c r="D48" s="12"/>
      <c r="E48" s="12"/>
      <c r="G48" s="12"/>
      <c r="H48" s="12"/>
    </row>
    <row r="49" spans="4:14" x14ac:dyDescent="0.2">
      <c r="D49" s="12"/>
      <c r="E49" s="12"/>
      <c r="G49" s="12"/>
      <c r="H49" s="12"/>
    </row>
    <row r="50" spans="4:14" x14ac:dyDescent="0.2">
      <c r="D50" s="12"/>
      <c r="E50" s="12"/>
      <c r="G50" s="12"/>
      <c r="H50" s="12"/>
    </row>
    <row r="51" spans="4:14" x14ac:dyDescent="0.2">
      <c r="D51" s="12"/>
      <c r="E51" s="12"/>
      <c r="G51" s="12"/>
      <c r="H51" s="12"/>
      <c r="N51" s="12"/>
    </row>
    <row r="52" spans="4:14" x14ac:dyDescent="0.2">
      <c r="D52" s="12"/>
      <c r="E52" s="12"/>
      <c r="G52" s="12"/>
      <c r="H52" s="12"/>
    </row>
    <row r="53" spans="4:14" x14ac:dyDescent="0.2">
      <c r="D53" s="12"/>
      <c r="E53" s="12"/>
      <c r="G53" s="12"/>
      <c r="H53" s="12"/>
    </row>
    <row r="54" spans="4:14" x14ac:dyDescent="0.2">
      <c r="D54" s="12"/>
      <c r="E54" s="12"/>
      <c r="G54" s="12"/>
      <c r="H54" s="12"/>
    </row>
    <row r="55" spans="4:14" x14ac:dyDescent="0.2">
      <c r="D55" s="12"/>
      <c r="E55" s="12"/>
      <c r="G55" s="12"/>
      <c r="H55" s="12"/>
      <c r="N55" s="12"/>
    </row>
    <row r="56" spans="4:14" x14ac:dyDescent="0.2">
      <c r="D56" s="12"/>
      <c r="E56" s="12"/>
      <c r="G56" s="12"/>
      <c r="H56" s="12"/>
      <c r="N56" s="12"/>
    </row>
    <row r="57" spans="4:14" x14ac:dyDescent="0.2">
      <c r="D57" s="12"/>
      <c r="E57" s="12"/>
      <c r="G57" s="12"/>
      <c r="H57" s="12"/>
    </row>
    <row r="58" spans="4:14" x14ac:dyDescent="0.2">
      <c r="D58" s="12"/>
      <c r="E58" s="12"/>
      <c r="G58" s="12"/>
      <c r="H58" s="12"/>
    </row>
    <row r="59" spans="4:14" x14ac:dyDescent="0.2">
      <c r="D59" s="12"/>
      <c r="E59" s="12"/>
      <c r="G59" s="12"/>
      <c r="H59" s="12"/>
    </row>
    <row r="60" spans="4:14" x14ac:dyDescent="0.2">
      <c r="D60" s="12"/>
      <c r="E60" s="12"/>
      <c r="G60" s="12"/>
      <c r="H60" s="12"/>
    </row>
    <row r="61" spans="4:14" x14ac:dyDescent="0.2">
      <c r="D61" s="12"/>
      <c r="E61" s="12"/>
      <c r="G61" s="12"/>
      <c r="H61" s="12"/>
    </row>
    <row r="62" spans="4:14" x14ac:dyDescent="0.2">
      <c r="D62" s="12"/>
      <c r="E62" s="12"/>
      <c r="G62" s="12"/>
      <c r="H62" s="12"/>
    </row>
    <row r="63" spans="4:14" x14ac:dyDescent="0.2">
      <c r="D63" s="12"/>
      <c r="E63" s="12"/>
      <c r="G63" s="12"/>
      <c r="H63" s="12"/>
    </row>
    <row r="64" spans="4:14" x14ac:dyDescent="0.2">
      <c r="D64" s="12"/>
      <c r="E64" s="12"/>
      <c r="G64" s="12"/>
      <c r="H64" s="12"/>
    </row>
    <row r="65" spans="4:14" x14ac:dyDescent="0.2">
      <c r="D65" s="12"/>
      <c r="E65" s="12"/>
      <c r="G65" s="12"/>
      <c r="H65" s="12"/>
      <c r="N65" s="12"/>
    </row>
    <row r="66" spans="4:14" x14ac:dyDescent="0.2">
      <c r="D66" s="12"/>
      <c r="E66" s="12"/>
      <c r="G66" s="12"/>
      <c r="H66" s="12"/>
    </row>
    <row r="67" spans="4:14" x14ac:dyDescent="0.2">
      <c r="D67" s="12"/>
      <c r="E67" s="12"/>
      <c r="G67" s="12"/>
      <c r="H67" s="12"/>
    </row>
    <row r="68" spans="4:14" x14ac:dyDescent="0.2">
      <c r="D68" s="12"/>
      <c r="E68" s="12"/>
      <c r="G68" s="12"/>
      <c r="H68" s="12"/>
    </row>
    <row r="69" spans="4:14" x14ac:dyDescent="0.2">
      <c r="D69" s="12"/>
      <c r="E69" s="12"/>
      <c r="G69" s="12"/>
      <c r="H69" s="12"/>
    </row>
    <row r="70" spans="4:14" x14ac:dyDescent="0.2">
      <c r="D70" s="12"/>
      <c r="E70" s="12"/>
      <c r="G70" s="12"/>
      <c r="H70" s="12"/>
    </row>
    <row r="71" spans="4:14" x14ac:dyDescent="0.2">
      <c r="D71" s="12"/>
      <c r="E71" s="12"/>
      <c r="G71" s="12"/>
      <c r="H71" s="12"/>
    </row>
    <row r="72" spans="4:14" x14ac:dyDescent="0.2">
      <c r="D72" s="12"/>
      <c r="E72" s="12"/>
      <c r="G72" s="12"/>
      <c r="H72" s="12"/>
      <c r="N72" s="12"/>
    </row>
    <row r="73" spans="4:14" x14ac:dyDescent="0.2">
      <c r="D73" s="12"/>
      <c r="E73" s="12"/>
      <c r="G73" s="12"/>
      <c r="H73" s="12"/>
    </row>
    <row r="74" spans="4:14" x14ac:dyDescent="0.2">
      <c r="D74" s="12"/>
      <c r="E74" s="12"/>
      <c r="G74" s="12"/>
      <c r="H74" s="12"/>
    </row>
    <row r="75" spans="4:14" x14ac:dyDescent="0.2">
      <c r="D75" s="12"/>
      <c r="E75" s="12"/>
      <c r="G75" s="12"/>
      <c r="H75" s="12"/>
      <c r="N75" s="12"/>
    </row>
    <row r="76" spans="4:14" x14ac:dyDescent="0.2">
      <c r="D76" s="12"/>
      <c r="E76" s="12"/>
      <c r="G76" s="12"/>
      <c r="H76" s="12"/>
    </row>
    <row r="77" spans="4:14" x14ac:dyDescent="0.2">
      <c r="D77" s="12"/>
      <c r="E77" s="12"/>
      <c r="G77" s="12"/>
      <c r="H77" s="12"/>
    </row>
    <row r="78" spans="4:14" x14ac:dyDescent="0.2">
      <c r="D78" s="12"/>
      <c r="E78" s="12"/>
      <c r="G78" s="12"/>
      <c r="H78" s="12"/>
    </row>
    <row r="79" spans="4:14" x14ac:dyDescent="0.2">
      <c r="D79" s="12"/>
      <c r="E79" s="12"/>
      <c r="G79" s="12"/>
      <c r="H79" s="12"/>
    </row>
    <row r="80" spans="4:14" x14ac:dyDescent="0.2">
      <c r="D80" s="12"/>
      <c r="E80" s="12"/>
      <c r="G80" s="12"/>
      <c r="H80" s="12"/>
    </row>
    <row r="81" spans="4:14" x14ac:dyDescent="0.2">
      <c r="D81" s="12"/>
      <c r="E81" s="12"/>
      <c r="G81" s="12"/>
      <c r="H81" s="12"/>
    </row>
    <row r="82" spans="4:14" x14ac:dyDescent="0.2">
      <c r="D82" s="12"/>
      <c r="E82" s="12"/>
      <c r="G82" s="12"/>
      <c r="H82" s="12"/>
    </row>
    <row r="83" spans="4:14" x14ac:dyDescent="0.2">
      <c r="D83" s="12"/>
      <c r="E83" s="12"/>
      <c r="G83" s="12"/>
      <c r="H83" s="12"/>
    </row>
    <row r="84" spans="4:14" x14ac:dyDescent="0.2">
      <c r="D84" s="12"/>
      <c r="E84" s="12"/>
      <c r="G84" s="12"/>
      <c r="H84" s="12"/>
    </row>
    <row r="85" spans="4:14" x14ac:dyDescent="0.2">
      <c r="D85" s="12"/>
      <c r="E85" s="12"/>
      <c r="G85" s="12"/>
      <c r="H85" s="12"/>
    </row>
    <row r="86" spans="4:14" x14ac:dyDescent="0.2">
      <c r="D86" s="12"/>
      <c r="E86" s="12"/>
      <c r="G86" s="12"/>
      <c r="H86" s="12"/>
      <c r="N86" s="12"/>
    </row>
    <row r="87" spans="4:14" x14ac:dyDescent="0.2">
      <c r="D87" s="12"/>
      <c r="E87" s="12"/>
      <c r="G87" s="12"/>
      <c r="H87" s="12"/>
      <c r="N87" s="12"/>
    </row>
    <row r="88" spans="4:14" x14ac:dyDescent="0.2">
      <c r="D88" s="12"/>
      <c r="E88" s="12"/>
      <c r="G88" s="12"/>
      <c r="H88" s="12"/>
      <c r="N88" s="12"/>
    </row>
    <row r="89" spans="4:14" x14ac:dyDescent="0.2">
      <c r="D89" s="12"/>
      <c r="E89" s="12"/>
      <c r="G89" s="12"/>
      <c r="H89" s="12"/>
      <c r="N89" s="12"/>
    </row>
    <row r="90" spans="4:14" x14ac:dyDescent="0.2">
      <c r="D90" s="12"/>
      <c r="E90" s="12"/>
      <c r="G90" s="12"/>
      <c r="H90" s="12"/>
      <c r="N90" s="12"/>
    </row>
    <row r="91" spans="4:14" x14ac:dyDescent="0.2">
      <c r="D91" s="12"/>
      <c r="E91" s="12"/>
      <c r="G91" s="12"/>
      <c r="H91" s="12"/>
      <c r="N91" s="12"/>
    </row>
  </sheetData>
  <sheetProtection selectLockedCells="1" selectUnlockedCells="1"/>
  <mergeCells count="1">
    <mergeCell ref="F5:K5"/>
  </mergeCells>
  <pageMargins left="0.78749999999999998" right="0.78749999999999998" top="0.78749999999999998" bottom="0.78749999999999998" header="0.51180555555555551" footer="0.51180555555555551"/>
  <pageSetup paperSize="9" scale="7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W154"/>
  <sheetViews>
    <sheetView zoomScale="70" zoomScaleNormal="70" zoomScaleSheetLayoutView="100" workbookViewId="0">
      <selection activeCell="M129" sqref="M129"/>
    </sheetView>
  </sheetViews>
  <sheetFormatPr defaultColWidth="10.5" defaultRowHeight="15" x14ac:dyDescent="0.25"/>
  <cols>
    <col min="1" max="1" width="2.5" style="32" customWidth="1"/>
    <col min="2" max="2" width="3.375" style="27" customWidth="1"/>
    <col min="3" max="3" width="2.5" style="28" customWidth="1"/>
    <col min="4" max="4" width="72.25" style="27" customWidth="1"/>
    <col min="5" max="5" width="5.75" style="27" customWidth="1"/>
    <col min="6" max="6" width="8" style="29" bestFit="1" customWidth="1"/>
    <col min="7" max="7" width="13.25" style="30" customWidth="1"/>
    <col min="8" max="8" width="18.875" style="31" customWidth="1"/>
    <col min="9" max="9" width="2.5" style="31" customWidth="1"/>
    <col min="10" max="10" width="2.5" style="27" customWidth="1"/>
    <col min="11" max="201" width="8.375" style="27" customWidth="1"/>
    <col min="202" max="205" width="8.375" style="32" customWidth="1"/>
    <col min="206" max="16384" width="10.5" style="32"/>
  </cols>
  <sheetData>
    <row r="1" spans="2:13" s="33" customFormat="1" ht="23.25" x14ac:dyDescent="0.2">
      <c r="B1" s="411" t="s">
        <v>2</v>
      </c>
      <c r="C1" s="411"/>
      <c r="D1" s="411"/>
      <c r="E1" s="306"/>
      <c r="F1" s="307"/>
      <c r="G1" s="308"/>
      <c r="I1" s="336" t="str">
        <f>Kryci_list!F11</f>
        <v>Objekt SO 401 - Veřejné osvětlení</v>
      </c>
      <c r="J1" s="91"/>
    </row>
    <row r="2" spans="2:13" s="33" customFormat="1" ht="21" x14ac:dyDescent="0.2">
      <c r="B2" s="92"/>
      <c r="C2" s="92"/>
      <c r="D2" s="92"/>
      <c r="E2" s="92"/>
      <c r="F2" s="92"/>
      <c r="G2" s="92"/>
      <c r="H2" s="92"/>
      <c r="I2" s="92"/>
      <c r="J2" s="91"/>
    </row>
    <row r="3" spans="2:13" ht="27" customHeight="1" x14ac:dyDescent="0.25">
      <c r="B3" s="250"/>
      <c r="C3" s="251"/>
      <c r="D3" s="252" t="s">
        <v>113</v>
      </c>
      <c r="E3" s="253" t="s">
        <v>114</v>
      </c>
      <c r="F3" s="254" t="s">
        <v>115</v>
      </c>
      <c r="G3" s="255" t="s">
        <v>119</v>
      </c>
      <c r="H3" s="255" t="s">
        <v>116</v>
      </c>
      <c r="I3" s="256"/>
      <c r="J3" s="115"/>
      <c r="K3" s="116"/>
      <c r="L3" s="116"/>
      <c r="M3" s="116"/>
    </row>
    <row r="4" spans="2:13" ht="15" customHeight="1" x14ac:dyDescent="0.25">
      <c r="B4" s="92"/>
      <c r="C4" s="219"/>
      <c r="D4" s="92"/>
      <c r="E4" s="92"/>
      <c r="F4" s="58"/>
      <c r="G4" s="115"/>
      <c r="H4" s="115"/>
      <c r="I4" s="115"/>
      <c r="J4" s="115"/>
      <c r="K4" s="116"/>
      <c r="L4" s="116"/>
      <c r="M4" s="116"/>
    </row>
    <row r="5" spans="2:13" s="11" customFormat="1" ht="20.25" customHeight="1" x14ac:dyDescent="0.25">
      <c r="B5" s="223"/>
      <c r="C5" s="224" t="s">
        <v>23</v>
      </c>
      <c r="D5" s="225"/>
      <c r="E5" s="225"/>
      <c r="F5" s="226"/>
      <c r="G5" s="227"/>
      <c r="H5" s="188"/>
      <c r="I5" s="189"/>
      <c r="J5" s="91"/>
      <c r="K5" s="117"/>
      <c r="L5" s="117"/>
      <c r="M5" s="117"/>
    </row>
    <row r="6" spans="2:13" s="11" customFormat="1" ht="15" customHeight="1" x14ac:dyDescent="0.25">
      <c r="B6" s="121"/>
      <c r="C6" s="118"/>
      <c r="D6" s="93"/>
      <c r="E6" s="93"/>
      <c r="F6" s="94"/>
      <c r="G6" s="95"/>
      <c r="H6" s="95"/>
      <c r="I6" s="96"/>
      <c r="J6" s="91"/>
      <c r="K6" s="117"/>
      <c r="L6" s="117"/>
      <c r="M6" s="117"/>
    </row>
    <row r="7" spans="2:13" s="11" customFormat="1" ht="15" customHeight="1" x14ac:dyDescent="0.25">
      <c r="B7" s="121"/>
      <c r="C7" s="118"/>
      <c r="D7" s="370" t="s">
        <v>126</v>
      </c>
      <c r="E7" s="70" t="s">
        <v>84</v>
      </c>
      <c r="F7" s="372">
        <v>4</v>
      </c>
      <c r="G7" s="416"/>
      <c r="H7" s="229">
        <f>F7*G7</f>
        <v>0</v>
      </c>
      <c r="I7" s="228"/>
      <c r="J7" s="91"/>
      <c r="K7" s="181"/>
      <c r="L7" s="117"/>
      <c r="M7" s="117"/>
    </row>
    <row r="8" spans="2:13" s="34" customFormat="1" ht="15" customHeight="1" x14ac:dyDescent="0.2">
      <c r="B8" s="121"/>
      <c r="C8" s="129"/>
      <c r="D8" s="135"/>
      <c r="E8" s="104"/>
      <c r="F8" s="220"/>
      <c r="G8" s="221"/>
      <c r="H8" s="154"/>
      <c r="I8" s="103"/>
      <c r="J8" s="91"/>
      <c r="K8" s="181"/>
      <c r="L8" s="119"/>
      <c r="M8" s="119"/>
    </row>
    <row r="9" spans="2:13" s="34" customFormat="1" ht="15" customHeight="1" x14ac:dyDescent="0.2">
      <c r="B9" s="190"/>
      <c r="C9" s="222"/>
      <c r="D9" s="206" t="s">
        <v>112</v>
      </c>
      <c r="E9" s="192"/>
      <c r="F9" s="193"/>
      <c r="G9" s="194"/>
      <c r="H9" s="195">
        <f>SUM(H6:H8)</f>
        <v>0</v>
      </c>
      <c r="I9" s="196"/>
      <c r="J9" s="91"/>
      <c r="K9" s="119"/>
      <c r="L9" s="119"/>
      <c r="M9" s="119"/>
    </row>
    <row r="10" spans="2:13" s="34" customFormat="1" ht="15" customHeight="1" x14ac:dyDescent="0.2">
      <c r="B10" s="212"/>
      <c r="C10" s="213"/>
      <c r="D10" s="214"/>
      <c r="E10" s="215"/>
      <c r="F10" s="216"/>
      <c r="G10" s="217"/>
      <c r="H10" s="218"/>
      <c r="I10" s="218"/>
      <c r="J10" s="91"/>
      <c r="K10" s="119"/>
      <c r="L10" s="119"/>
      <c r="M10" s="119"/>
    </row>
    <row r="11" spans="2:13" s="11" customFormat="1" ht="20.25" customHeight="1" x14ac:dyDescent="0.25">
      <c r="B11" s="163"/>
      <c r="C11" s="164" t="s">
        <v>24</v>
      </c>
      <c r="D11" s="165"/>
      <c r="E11" s="166"/>
      <c r="F11" s="167"/>
      <c r="G11" s="168"/>
      <c r="H11" s="169"/>
      <c r="I11" s="170"/>
      <c r="J11" s="91"/>
      <c r="K11" s="117"/>
      <c r="L11" s="117"/>
      <c r="M11" s="117"/>
    </row>
    <row r="12" spans="2:13" s="11" customFormat="1" ht="15" customHeight="1" x14ac:dyDescent="0.25">
      <c r="B12" s="171"/>
      <c r="C12" s="124"/>
      <c r="D12" s="120"/>
      <c r="E12" s="62"/>
      <c r="F12" s="63"/>
      <c r="G12" s="64"/>
      <c r="H12" s="155"/>
      <c r="I12" s="82"/>
      <c r="J12" s="91"/>
      <c r="K12" s="117"/>
      <c r="L12" s="117"/>
      <c r="M12" s="117"/>
    </row>
    <row r="13" spans="2:13" s="11" customFormat="1" ht="15" customHeight="1" x14ac:dyDescent="0.25">
      <c r="B13" s="171"/>
      <c r="C13" s="124"/>
      <c r="D13" s="123" t="s">
        <v>110</v>
      </c>
      <c r="E13" s="66"/>
      <c r="F13" s="67"/>
      <c r="G13" s="68"/>
      <c r="H13" s="68"/>
      <c r="I13" s="73"/>
      <c r="J13" s="91"/>
      <c r="K13" s="117"/>
      <c r="L13" s="117"/>
      <c r="M13" s="117"/>
    </row>
    <row r="14" spans="2:13" s="11" customFormat="1" ht="45" x14ac:dyDescent="0.25">
      <c r="B14" s="171"/>
      <c r="C14" s="124"/>
      <c r="D14" s="371" t="s">
        <v>129</v>
      </c>
      <c r="E14" s="70" t="s">
        <v>6</v>
      </c>
      <c r="F14" s="372">
        <v>1</v>
      </c>
      <c r="G14" s="417"/>
      <c r="H14" s="229">
        <f t="shared" ref="H14:H24" si="0">F14*G14</f>
        <v>0</v>
      </c>
      <c r="I14" s="73"/>
      <c r="J14" s="91"/>
      <c r="K14" s="117"/>
      <c r="L14" s="117"/>
      <c r="M14" s="117"/>
    </row>
    <row r="15" spans="2:13" s="11" customFormat="1" ht="45" x14ac:dyDescent="0.25">
      <c r="B15" s="171"/>
      <c r="C15" s="124"/>
      <c r="D15" s="371" t="s">
        <v>130</v>
      </c>
      <c r="E15" s="70" t="s">
        <v>6</v>
      </c>
      <c r="F15" s="372">
        <v>1</v>
      </c>
      <c r="G15" s="417"/>
      <c r="H15" s="229">
        <f t="shared" si="0"/>
        <v>0</v>
      </c>
      <c r="I15" s="73"/>
      <c r="J15" s="91"/>
      <c r="K15" s="117"/>
      <c r="L15" s="117"/>
      <c r="M15" s="117"/>
    </row>
    <row r="16" spans="2:13" s="11" customFormat="1" ht="45" x14ac:dyDescent="0.25">
      <c r="B16" s="171"/>
      <c r="C16" s="124"/>
      <c r="D16" s="371" t="s">
        <v>131</v>
      </c>
      <c r="E16" s="70" t="s">
        <v>6</v>
      </c>
      <c r="F16" s="372">
        <v>2</v>
      </c>
      <c r="G16" s="417"/>
      <c r="H16" s="229">
        <f t="shared" si="0"/>
        <v>0</v>
      </c>
      <c r="I16" s="73"/>
      <c r="J16" s="91"/>
      <c r="K16" s="117"/>
      <c r="L16" s="117"/>
      <c r="M16" s="117"/>
    </row>
    <row r="17" spans="2:14" s="11" customFormat="1" ht="45" x14ac:dyDescent="0.25">
      <c r="B17" s="171"/>
      <c r="C17" s="124"/>
      <c r="D17" s="371" t="s">
        <v>75</v>
      </c>
      <c r="E17" s="70" t="s">
        <v>6</v>
      </c>
      <c r="F17" s="372">
        <v>3</v>
      </c>
      <c r="G17" s="417"/>
      <c r="H17" s="229">
        <f t="shared" si="0"/>
        <v>0</v>
      </c>
      <c r="I17" s="73"/>
      <c r="J17" s="91"/>
      <c r="K17" s="117"/>
      <c r="L17" s="117"/>
      <c r="M17" s="117"/>
    </row>
    <row r="18" spans="2:14" s="11" customFormat="1" ht="45" x14ac:dyDescent="0.25">
      <c r="B18" s="171"/>
      <c r="C18" s="124"/>
      <c r="D18" s="69" t="s">
        <v>99</v>
      </c>
      <c r="E18" s="70" t="s">
        <v>6</v>
      </c>
      <c r="F18" s="372">
        <v>9</v>
      </c>
      <c r="G18" s="417"/>
      <c r="H18" s="229">
        <f t="shared" si="0"/>
        <v>0</v>
      </c>
      <c r="I18" s="73"/>
      <c r="J18" s="91"/>
      <c r="K18" s="117"/>
      <c r="L18" s="117"/>
      <c r="M18" s="117"/>
    </row>
    <row r="19" spans="2:14" s="11" customFormat="1" ht="45" x14ac:dyDescent="0.25">
      <c r="B19" s="171"/>
      <c r="C19" s="124"/>
      <c r="D19" s="371" t="s">
        <v>127</v>
      </c>
      <c r="E19" s="70" t="s">
        <v>6</v>
      </c>
      <c r="F19" s="372">
        <v>4</v>
      </c>
      <c r="G19" s="417"/>
      <c r="H19" s="229">
        <f t="shared" ref="H19" si="1">F19*G19</f>
        <v>0</v>
      </c>
      <c r="I19" s="73"/>
      <c r="J19" s="91"/>
      <c r="K19" s="117"/>
      <c r="L19" s="117"/>
      <c r="M19" s="117"/>
    </row>
    <row r="20" spans="2:14" s="11" customFormat="1" ht="30" x14ac:dyDescent="0.25">
      <c r="B20" s="171"/>
      <c r="C20" s="124"/>
      <c r="D20" s="371" t="s">
        <v>132</v>
      </c>
      <c r="E20" s="70" t="s">
        <v>6</v>
      </c>
      <c r="F20" s="373">
        <v>1</v>
      </c>
      <c r="G20" s="417"/>
      <c r="H20" s="229">
        <f t="shared" si="0"/>
        <v>0</v>
      </c>
      <c r="I20" s="73"/>
      <c r="J20" s="91"/>
      <c r="K20" s="117"/>
      <c r="L20" s="117"/>
      <c r="M20" s="117"/>
    </row>
    <row r="21" spans="2:14" s="11" customFormat="1" ht="30" x14ac:dyDescent="0.25">
      <c r="B21" s="171"/>
      <c r="C21" s="124"/>
      <c r="D21" s="371" t="s">
        <v>133</v>
      </c>
      <c r="E21" s="70" t="s">
        <v>6</v>
      </c>
      <c r="F21" s="373">
        <v>33</v>
      </c>
      <c r="G21" s="417"/>
      <c r="H21" s="229">
        <f t="shared" si="0"/>
        <v>0</v>
      </c>
      <c r="I21" s="73"/>
      <c r="J21" s="91"/>
      <c r="K21" s="117"/>
      <c r="L21" s="117"/>
      <c r="M21" s="117"/>
    </row>
    <row r="22" spans="2:14" s="11" customFormat="1" ht="15.75" x14ac:dyDescent="0.25">
      <c r="B22" s="171"/>
      <c r="C22" s="124"/>
      <c r="D22" s="69" t="s">
        <v>98</v>
      </c>
      <c r="E22" s="70" t="s">
        <v>6</v>
      </c>
      <c r="F22" s="372">
        <v>20</v>
      </c>
      <c r="G22" s="417"/>
      <c r="H22" s="229">
        <f t="shared" si="0"/>
        <v>0</v>
      </c>
      <c r="I22" s="73"/>
      <c r="J22" s="91"/>
      <c r="K22" s="117"/>
      <c r="L22" s="117"/>
      <c r="M22" s="117"/>
    </row>
    <row r="23" spans="2:14" s="11" customFormat="1" ht="15.75" x14ac:dyDescent="0.25">
      <c r="B23" s="171"/>
      <c r="C23" s="124"/>
      <c r="D23" s="69" t="s">
        <v>45</v>
      </c>
      <c r="E23" s="70" t="s">
        <v>6</v>
      </c>
      <c r="F23" s="372">
        <v>20</v>
      </c>
      <c r="G23" s="417"/>
      <c r="H23" s="229">
        <f t="shared" si="0"/>
        <v>0</v>
      </c>
      <c r="I23" s="73"/>
      <c r="J23" s="91"/>
      <c r="K23" s="117"/>
      <c r="L23" s="117"/>
      <c r="M23" s="117"/>
    </row>
    <row r="24" spans="2:14" s="11" customFormat="1" ht="30" x14ac:dyDescent="0.25">
      <c r="B24" s="171"/>
      <c r="C24" s="124"/>
      <c r="D24" s="69" t="s">
        <v>101</v>
      </c>
      <c r="E24" s="70" t="s">
        <v>6</v>
      </c>
      <c r="F24" s="373">
        <v>18</v>
      </c>
      <c r="G24" s="417"/>
      <c r="H24" s="229">
        <f t="shared" si="0"/>
        <v>0</v>
      </c>
      <c r="I24" s="73"/>
      <c r="J24" s="91"/>
      <c r="K24" s="117"/>
      <c r="L24" s="117"/>
      <c r="M24" s="117"/>
    </row>
    <row r="25" spans="2:14" s="11" customFormat="1" ht="30" x14ac:dyDescent="0.25">
      <c r="B25" s="171"/>
      <c r="C25" s="124"/>
      <c r="D25" s="371" t="s">
        <v>128</v>
      </c>
      <c r="E25" s="70" t="s">
        <v>6</v>
      </c>
      <c r="F25" s="373">
        <v>2</v>
      </c>
      <c r="G25" s="417"/>
      <c r="H25" s="229">
        <f t="shared" ref="H25" si="2">F25*G25</f>
        <v>0</v>
      </c>
      <c r="I25" s="73"/>
      <c r="J25" s="91"/>
      <c r="K25" s="117"/>
      <c r="L25" s="117"/>
      <c r="M25" s="117"/>
    </row>
    <row r="26" spans="2:14" s="11" customFormat="1" ht="15.75" x14ac:dyDescent="0.25">
      <c r="B26" s="171"/>
      <c r="C26" s="124"/>
      <c r="D26" s="69"/>
      <c r="E26" s="70"/>
      <c r="F26" s="74"/>
      <c r="G26" s="72"/>
      <c r="H26" s="72"/>
      <c r="I26" s="73"/>
      <c r="J26" s="91"/>
      <c r="K26" s="181"/>
      <c r="L26" s="181"/>
      <c r="M26" s="117"/>
    </row>
    <row r="27" spans="2:14" s="11" customFormat="1" ht="15" customHeight="1" x14ac:dyDescent="0.25">
      <c r="B27" s="171"/>
      <c r="C27" s="124"/>
      <c r="D27" s="125" t="s">
        <v>109</v>
      </c>
      <c r="E27" s="75"/>
      <c r="F27" s="76"/>
      <c r="G27" s="77"/>
      <c r="H27" s="156"/>
      <c r="I27" s="249"/>
      <c r="J27" s="91"/>
      <c r="K27" s="181"/>
      <c r="L27" s="181"/>
      <c r="M27" s="117"/>
    </row>
    <row r="28" spans="2:14" s="11" customFormat="1" ht="15" customHeight="1" x14ac:dyDescent="0.25">
      <c r="B28" s="171"/>
      <c r="C28" s="124"/>
      <c r="D28" s="396" t="s">
        <v>152</v>
      </c>
      <c r="E28" s="70" t="s">
        <v>6</v>
      </c>
      <c r="F28" s="372">
        <v>27</v>
      </c>
      <c r="G28" s="417"/>
      <c r="H28" s="229">
        <f t="shared" ref="H28:H43" si="3">F28*G28</f>
        <v>0</v>
      </c>
      <c r="I28" s="73"/>
      <c r="J28" s="91"/>
      <c r="K28" s="181"/>
      <c r="L28" s="181"/>
      <c r="M28" s="117"/>
      <c r="N28" s="397"/>
    </row>
    <row r="29" spans="2:14" s="11" customFormat="1" ht="15" customHeight="1" x14ac:dyDescent="0.25">
      <c r="B29" s="171"/>
      <c r="C29" s="124"/>
      <c r="D29" s="396" t="s">
        <v>153</v>
      </c>
      <c r="E29" s="70" t="s">
        <v>6</v>
      </c>
      <c r="F29" s="372">
        <v>8</v>
      </c>
      <c r="G29" s="417"/>
      <c r="H29" s="229">
        <f t="shared" si="3"/>
        <v>0</v>
      </c>
      <c r="I29" s="73"/>
      <c r="J29" s="91"/>
      <c r="K29" s="181"/>
      <c r="L29" s="181"/>
      <c r="M29" s="117"/>
      <c r="N29" s="397"/>
    </row>
    <row r="30" spans="2:14" s="11" customFormat="1" ht="15" customHeight="1" x14ac:dyDescent="0.25">
      <c r="B30" s="171"/>
      <c r="C30" s="124"/>
      <c r="D30" s="396" t="s">
        <v>151</v>
      </c>
      <c r="E30" s="70" t="s">
        <v>6</v>
      </c>
      <c r="F30" s="372">
        <v>12</v>
      </c>
      <c r="G30" s="417"/>
      <c r="H30" s="229">
        <f t="shared" si="3"/>
        <v>0</v>
      </c>
      <c r="I30" s="73"/>
      <c r="J30" s="91"/>
      <c r="K30" s="181"/>
      <c r="L30" s="181"/>
      <c r="M30" s="117"/>
      <c r="N30" s="397"/>
    </row>
    <row r="31" spans="2:14" s="11" customFormat="1" ht="15" customHeight="1" x14ac:dyDescent="0.25">
      <c r="B31" s="171"/>
      <c r="C31" s="124"/>
      <c r="D31" s="396" t="s">
        <v>154</v>
      </c>
      <c r="E31" s="70" t="s">
        <v>6</v>
      </c>
      <c r="F31" s="372">
        <v>6</v>
      </c>
      <c r="G31" s="417"/>
      <c r="H31" s="229">
        <f t="shared" si="3"/>
        <v>0</v>
      </c>
      <c r="I31" s="73"/>
      <c r="J31" s="91"/>
      <c r="K31" s="181"/>
      <c r="L31" s="181"/>
      <c r="M31" s="117"/>
      <c r="N31" s="397"/>
    </row>
    <row r="32" spans="2:14" s="11" customFormat="1" ht="15" customHeight="1" x14ac:dyDescent="0.25">
      <c r="B32" s="171"/>
      <c r="C32" s="124"/>
      <c r="D32" s="396" t="s">
        <v>155</v>
      </c>
      <c r="E32" s="70" t="s">
        <v>6</v>
      </c>
      <c r="F32" s="372">
        <v>2</v>
      </c>
      <c r="G32" s="417"/>
      <c r="H32" s="229">
        <f t="shared" si="3"/>
        <v>0</v>
      </c>
      <c r="I32" s="73"/>
      <c r="J32" s="91"/>
      <c r="K32" s="181"/>
      <c r="L32" s="181"/>
      <c r="M32" s="117"/>
      <c r="N32" s="397"/>
    </row>
    <row r="33" spans="2:14" s="11" customFormat="1" ht="15" customHeight="1" x14ac:dyDescent="0.25">
      <c r="B33" s="171"/>
      <c r="C33" s="124"/>
      <c r="D33" s="396" t="s">
        <v>156</v>
      </c>
      <c r="E33" s="70" t="s">
        <v>6</v>
      </c>
      <c r="F33" s="372">
        <v>11</v>
      </c>
      <c r="G33" s="417"/>
      <c r="H33" s="229">
        <f t="shared" si="3"/>
        <v>0</v>
      </c>
      <c r="I33" s="73"/>
      <c r="J33" s="91"/>
      <c r="K33" s="181"/>
      <c r="L33" s="181"/>
      <c r="M33" s="117"/>
      <c r="N33" s="397"/>
    </row>
    <row r="34" spans="2:14" s="11" customFormat="1" ht="15" customHeight="1" x14ac:dyDescent="0.25">
      <c r="B34" s="171"/>
      <c r="C34" s="124"/>
      <c r="D34" s="396" t="s">
        <v>157</v>
      </c>
      <c r="E34" s="70" t="s">
        <v>6</v>
      </c>
      <c r="F34" s="372">
        <v>8</v>
      </c>
      <c r="G34" s="417"/>
      <c r="H34" s="229">
        <f t="shared" ref="H34" si="4">F34*G34</f>
        <v>0</v>
      </c>
      <c r="I34" s="73"/>
      <c r="J34" s="91"/>
      <c r="K34" s="181"/>
      <c r="L34" s="181"/>
      <c r="M34" s="117"/>
      <c r="N34" s="397"/>
    </row>
    <row r="35" spans="2:14" s="11" customFormat="1" ht="15" customHeight="1" x14ac:dyDescent="0.25">
      <c r="B35" s="171"/>
      <c r="C35" s="124"/>
      <c r="D35" s="396" t="s">
        <v>158</v>
      </c>
      <c r="E35" s="70" t="s">
        <v>6</v>
      </c>
      <c r="F35" s="372">
        <v>12</v>
      </c>
      <c r="G35" s="417"/>
      <c r="H35" s="229">
        <f t="shared" si="3"/>
        <v>0</v>
      </c>
      <c r="I35" s="73"/>
      <c r="J35" s="91"/>
      <c r="K35" s="181"/>
      <c r="L35" s="181"/>
      <c r="M35" s="117"/>
      <c r="N35" s="397"/>
    </row>
    <row r="36" spans="2:14" s="11" customFormat="1" ht="15" customHeight="1" x14ac:dyDescent="0.25">
      <c r="B36" s="171"/>
      <c r="C36" s="124"/>
      <c r="D36" s="396" t="s">
        <v>159</v>
      </c>
      <c r="E36" s="70" t="s">
        <v>6</v>
      </c>
      <c r="F36" s="372">
        <v>1</v>
      </c>
      <c r="G36" s="417"/>
      <c r="H36" s="229">
        <f>F36*G36</f>
        <v>0</v>
      </c>
      <c r="I36" s="73"/>
      <c r="J36" s="91"/>
      <c r="K36" s="181"/>
      <c r="L36" s="181"/>
      <c r="M36" s="117"/>
      <c r="N36" s="397"/>
    </row>
    <row r="37" spans="2:14" s="11" customFormat="1" ht="15" customHeight="1" x14ac:dyDescent="0.25">
      <c r="B37" s="171"/>
      <c r="C37" s="124"/>
      <c r="D37" s="396" t="s">
        <v>160</v>
      </c>
      <c r="E37" s="70" t="s">
        <v>6</v>
      </c>
      <c r="F37" s="372">
        <v>8</v>
      </c>
      <c r="G37" s="417"/>
      <c r="H37" s="229">
        <f>F37*G37</f>
        <v>0</v>
      </c>
      <c r="I37" s="73"/>
      <c r="J37" s="91"/>
      <c r="K37" s="181"/>
      <c r="L37" s="181"/>
      <c r="M37" s="117"/>
      <c r="N37" s="397"/>
    </row>
    <row r="38" spans="2:14" s="11" customFormat="1" ht="15" customHeight="1" x14ac:dyDescent="0.25">
      <c r="B38" s="171"/>
      <c r="C38" s="124"/>
      <c r="D38" s="396" t="s">
        <v>161</v>
      </c>
      <c r="E38" s="70" t="s">
        <v>6</v>
      </c>
      <c r="F38" s="372">
        <v>24</v>
      </c>
      <c r="G38" s="417"/>
      <c r="H38" s="229">
        <f>F38*G38</f>
        <v>0</v>
      </c>
      <c r="I38" s="73"/>
      <c r="J38" s="91"/>
      <c r="K38" s="181"/>
      <c r="L38" s="181"/>
      <c r="M38" s="117"/>
      <c r="N38" s="397"/>
    </row>
    <row r="39" spans="2:14" s="11" customFormat="1" ht="30" x14ac:dyDescent="0.25">
      <c r="B39" s="171"/>
      <c r="C39" s="124"/>
      <c r="D39" s="395" t="s">
        <v>149</v>
      </c>
      <c r="E39" s="70" t="s">
        <v>6</v>
      </c>
      <c r="F39" s="372">
        <v>1</v>
      </c>
      <c r="G39" s="417"/>
      <c r="H39" s="229">
        <f t="shared" si="3"/>
        <v>0</v>
      </c>
      <c r="I39" s="73"/>
      <c r="J39" s="91"/>
      <c r="K39" s="181"/>
      <c r="L39" s="181"/>
      <c r="M39" s="117"/>
      <c r="N39" s="397"/>
    </row>
    <row r="40" spans="2:14" s="11" customFormat="1" ht="30" x14ac:dyDescent="0.25">
      <c r="B40" s="171"/>
      <c r="C40" s="124"/>
      <c r="D40" s="395" t="s">
        <v>150</v>
      </c>
      <c r="E40" s="70" t="s">
        <v>6</v>
      </c>
      <c r="F40" s="372">
        <v>5</v>
      </c>
      <c r="G40" s="417"/>
      <c r="H40" s="229">
        <f t="shared" si="3"/>
        <v>0</v>
      </c>
      <c r="I40" s="73"/>
      <c r="J40" s="91"/>
      <c r="K40" s="181"/>
      <c r="L40" s="181"/>
      <c r="M40" s="117"/>
      <c r="N40" s="397"/>
    </row>
    <row r="41" spans="2:14" s="11" customFormat="1" ht="15" customHeight="1" x14ac:dyDescent="0.25">
      <c r="B41" s="171"/>
      <c r="C41" s="124"/>
      <c r="D41" s="69" t="s">
        <v>78</v>
      </c>
      <c r="E41" s="70" t="s">
        <v>25</v>
      </c>
      <c r="F41" s="372">
        <v>80</v>
      </c>
      <c r="G41" s="417"/>
      <c r="H41" s="229">
        <f t="shared" si="3"/>
        <v>0</v>
      </c>
      <c r="I41" s="73"/>
      <c r="J41" s="91"/>
      <c r="K41" s="181"/>
      <c r="L41" s="181"/>
      <c r="M41" s="117"/>
    </row>
    <row r="42" spans="2:14" s="11" customFormat="1" ht="15" customHeight="1" x14ac:dyDescent="0.25">
      <c r="B42" s="171"/>
      <c r="C42" s="124"/>
      <c r="D42" s="69" t="s">
        <v>79</v>
      </c>
      <c r="E42" s="70" t="s">
        <v>25</v>
      </c>
      <c r="F42" s="372">
        <v>370</v>
      </c>
      <c r="G42" s="417"/>
      <c r="H42" s="229">
        <f t="shared" si="3"/>
        <v>0</v>
      </c>
      <c r="I42" s="73"/>
      <c r="J42" s="91"/>
      <c r="K42" s="181"/>
      <c r="L42" s="181"/>
      <c r="M42" s="117"/>
    </row>
    <row r="43" spans="2:14" s="11" customFormat="1" ht="15" customHeight="1" x14ac:dyDescent="0.25">
      <c r="B43" s="171"/>
      <c r="C43" s="124"/>
      <c r="D43" s="69" t="s">
        <v>80</v>
      </c>
      <c r="E43" s="70" t="s">
        <v>25</v>
      </c>
      <c r="F43" s="372">
        <v>40</v>
      </c>
      <c r="G43" s="417"/>
      <c r="H43" s="229">
        <f t="shared" si="3"/>
        <v>0</v>
      </c>
      <c r="I43" s="73"/>
      <c r="J43" s="91"/>
      <c r="K43" s="181"/>
      <c r="L43" s="181"/>
      <c r="M43" s="117"/>
    </row>
    <row r="44" spans="2:14" s="11" customFormat="1" ht="15" customHeight="1" x14ac:dyDescent="0.25">
      <c r="B44" s="171"/>
      <c r="C44" s="124"/>
      <c r="D44" s="394" t="s">
        <v>148</v>
      </c>
      <c r="E44" s="391" t="s">
        <v>6</v>
      </c>
      <c r="F44" s="372">
        <v>12</v>
      </c>
      <c r="G44" s="417"/>
      <c r="H44" s="229">
        <f t="shared" ref="H44" si="5">F44*G44</f>
        <v>0</v>
      </c>
      <c r="I44" s="73"/>
      <c r="J44" s="91"/>
      <c r="K44" s="181"/>
      <c r="L44" s="181"/>
      <c r="M44" s="117"/>
    </row>
    <row r="45" spans="2:14" s="11" customFormat="1" ht="15" customHeight="1" x14ac:dyDescent="0.25">
      <c r="B45" s="171"/>
      <c r="C45" s="124"/>
      <c r="D45" s="394" t="s">
        <v>147</v>
      </c>
      <c r="E45" s="391" t="s">
        <v>6</v>
      </c>
      <c r="F45" s="372">
        <v>72</v>
      </c>
      <c r="G45" s="417"/>
      <c r="H45" s="229">
        <f t="shared" ref="H45" si="6">F45*G45</f>
        <v>0</v>
      </c>
      <c r="I45" s="73"/>
      <c r="J45" s="91"/>
      <c r="K45" s="181"/>
      <c r="L45" s="181"/>
      <c r="M45" s="117"/>
    </row>
    <row r="46" spans="2:14" s="11" customFormat="1" ht="15" customHeight="1" x14ac:dyDescent="0.25">
      <c r="B46" s="171"/>
      <c r="C46" s="124"/>
      <c r="D46" s="69"/>
      <c r="E46" s="70"/>
      <c r="F46" s="71"/>
      <c r="G46" s="72"/>
      <c r="H46" s="72"/>
      <c r="I46" s="73"/>
      <c r="J46" s="91"/>
      <c r="K46" s="181"/>
      <c r="L46" s="181"/>
      <c r="M46" s="117"/>
    </row>
    <row r="47" spans="2:14" s="55" customFormat="1" ht="15" customHeight="1" x14ac:dyDescent="0.25">
      <c r="B47" s="171"/>
      <c r="C47" s="124"/>
      <c r="D47" s="110" t="s">
        <v>107</v>
      </c>
      <c r="E47" s="66"/>
      <c r="F47" s="67"/>
      <c r="G47" s="68"/>
      <c r="H47" s="68"/>
      <c r="I47" s="73"/>
      <c r="J47" s="126"/>
      <c r="K47" s="127"/>
      <c r="L47" s="127"/>
      <c r="M47" s="127"/>
    </row>
    <row r="48" spans="2:14" s="11" customFormat="1" ht="15" customHeight="1" x14ac:dyDescent="0.25">
      <c r="B48" s="171"/>
      <c r="C48" s="124"/>
      <c r="D48" s="69" t="s">
        <v>62</v>
      </c>
      <c r="E48" s="70" t="s">
        <v>25</v>
      </c>
      <c r="F48" s="372">
        <v>60</v>
      </c>
      <c r="G48" s="417"/>
      <c r="H48" s="229">
        <f t="shared" ref="H48:H50" si="7">F48*G48</f>
        <v>0</v>
      </c>
      <c r="I48" s="73"/>
      <c r="J48" s="91"/>
      <c r="K48" s="117"/>
      <c r="L48" s="117"/>
      <c r="M48" s="117"/>
    </row>
    <row r="49" spans="2:205" s="11" customFormat="1" ht="15.75" x14ac:dyDescent="0.25">
      <c r="B49" s="171"/>
      <c r="C49" s="124"/>
      <c r="D49" s="371" t="s">
        <v>76</v>
      </c>
      <c r="E49" s="70" t="s">
        <v>25</v>
      </c>
      <c r="F49" s="372">
        <v>81</v>
      </c>
      <c r="G49" s="417"/>
      <c r="H49" s="229">
        <f t="shared" si="7"/>
        <v>0</v>
      </c>
      <c r="I49" s="73"/>
      <c r="J49" s="91"/>
      <c r="K49" s="117"/>
      <c r="L49" s="117"/>
      <c r="M49" s="117"/>
    </row>
    <row r="50" spans="2:205" s="11" customFormat="1" ht="15.75" x14ac:dyDescent="0.25">
      <c r="B50" s="171"/>
      <c r="C50" s="124"/>
      <c r="D50" s="69" t="s">
        <v>77</v>
      </c>
      <c r="E50" s="70" t="s">
        <v>6</v>
      </c>
      <c r="F50" s="372">
        <v>21</v>
      </c>
      <c r="G50" s="417"/>
      <c r="H50" s="229">
        <f t="shared" si="7"/>
        <v>0</v>
      </c>
      <c r="I50" s="73"/>
      <c r="J50" s="91"/>
      <c r="K50" s="117"/>
      <c r="L50" s="117"/>
      <c r="M50" s="117"/>
    </row>
    <row r="51" spans="2:205" s="11" customFormat="1" ht="15.75" x14ac:dyDescent="0.25">
      <c r="B51" s="171"/>
      <c r="C51" s="124"/>
      <c r="D51" s="69"/>
      <c r="E51" s="70"/>
      <c r="F51" s="71"/>
      <c r="G51" s="72"/>
      <c r="H51" s="72"/>
      <c r="I51" s="73"/>
      <c r="J51" s="91"/>
      <c r="K51" s="117"/>
      <c r="L51" s="117"/>
      <c r="M51" s="117"/>
    </row>
    <row r="52" spans="2:205" s="11" customFormat="1" ht="15" customHeight="1" x14ac:dyDescent="0.25">
      <c r="B52" s="171"/>
      <c r="C52" s="124"/>
      <c r="D52" s="110" t="s">
        <v>108</v>
      </c>
      <c r="E52" s="66"/>
      <c r="F52" s="67"/>
      <c r="G52" s="68"/>
      <c r="H52" s="68"/>
      <c r="I52" s="73"/>
      <c r="J52" s="91"/>
      <c r="K52" s="117"/>
      <c r="L52" s="117"/>
      <c r="M52" s="117"/>
    </row>
    <row r="53" spans="2:205" s="11" customFormat="1" ht="15" customHeight="1" x14ac:dyDescent="0.25">
      <c r="B53" s="171"/>
      <c r="C53" s="146"/>
      <c r="D53" s="128" t="s">
        <v>56</v>
      </c>
      <c r="E53" s="78" t="s">
        <v>6</v>
      </c>
      <c r="F53" s="373">
        <v>20</v>
      </c>
      <c r="G53" s="418"/>
      <c r="H53" s="229">
        <f t="shared" ref="H53:H59" si="8">F53*G53</f>
        <v>0</v>
      </c>
      <c r="I53" s="73"/>
      <c r="J53" s="91"/>
      <c r="K53" s="117"/>
      <c r="L53" s="117"/>
      <c r="M53" s="117"/>
    </row>
    <row r="54" spans="2:205" s="11" customFormat="1" ht="15" customHeight="1" x14ac:dyDescent="0.25">
      <c r="B54" s="171"/>
      <c r="C54" s="124"/>
      <c r="D54" s="69" t="s">
        <v>53</v>
      </c>
      <c r="E54" s="70" t="s">
        <v>25</v>
      </c>
      <c r="F54" s="372">
        <v>20</v>
      </c>
      <c r="G54" s="417"/>
      <c r="H54" s="229">
        <f t="shared" si="8"/>
        <v>0</v>
      </c>
      <c r="I54" s="73"/>
      <c r="J54" s="91"/>
      <c r="K54" s="117"/>
      <c r="L54" s="117"/>
      <c r="M54" s="117"/>
    </row>
    <row r="55" spans="2:205" s="11" customFormat="1" ht="15" customHeight="1" x14ac:dyDescent="0.25">
      <c r="B55" s="171"/>
      <c r="C55" s="124"/>
      <c r="D55" s="69" t="s">
        <v>73</v>
      </c>
      <c r="E55" s="70" t="s">
        <v>25</v>
      </c>
      <c r="F55" s="372">
        <v>42</v>
      </c>
      <c r="G55" s="417"/>
      <c r="H55" s="229">
        <f t="shared" si="8"/>
        <v>0</v>
      </c>
      <c r="I55" s="73"/>
      <c r="J55" s="91"/>
      <c r="K55" s="117"/>
      <c r="L55" s="117"/>
      <c r="M55" s="117"/>
    </row>
    <row r="56" spans="2:205" s="11" customFormat="1" ht="15" customHeight="1" x14ac:dyDescent="0.25">
      <c r="B56" s="171"/>
      <c r="C56" s="146"/>
      <c r="D56" s="69" t="s">
        <v>74</v>
      </c>
      <c r="E56" s="70" t="s">
        <v>6</v>
      </c>
      <c r="F56" s="372">
        <v>20</v>
      </c>
      <c r="G56" s="417"/>
      <c r="H56" s="229">
        <f t="shared" si="8"/>
        <v>0</v>
      </c>
      <c r="I56" s="73"/>
      <c r="J56" s="91"/>
      <c r="K56" s="117"/>
      <c r="L56" s="117"/>
      <c r="M56" s="117"/>
    </row>
    <row r="57" spans="2:205" s="11" customFormat="1" ht="15" customHeight="1" x14ac:dyDescent="0.25">
      <c r="B57" s="171"/>
      <c r="C57" s="146"/>
      <c r="D57" s="371" t="s">
        <v>52</v>
      </c>
      <c r="E57" s="70" t="s">
        <v>6</v>
      </c>
      <c r="F57" s="372">
        <v>42</v>
      </c>
      <c r="G57" s="417"/>
      <c r="H57" s="229">
        <f t="shared" si="8"/>
        <v>0</v>
      </c>
      <c r="I57" s="73"/>
      <c r="J57" s="91"/>
      <c r="K57" s="117"/>
      <c r="L57" s="117"/>
      <c r="M57" s="117"/>
    </row>
    <row r="58" spans="2:205" s="11" customFormat="1" ht="15" customHeight="1" x14ac:dyDescent="0.25">
      <c r="B58" s="171"/>
      <c r="C58" s="146"/>
      <c r="D58" s="69" t="s">
        <v>44</v>
      </c>
      <c r="E58" s="70" t="s">
        <v>6</v>
      </c>
      <c r="F58" s="372">
        <v>4</v>
      </c>
      <c r="G58" s="417"/>
      <c r="H58" s="229">
        <f t="shared" si="8"/>
        <v>0</v>
      </c>
      <c r="I58" s="73"/>
      <c r="J58" s="91"/>
      <c r="K58" s="117"/>
      <c r="L58" s="117"/>
      <c r="M58" s="117"/>
    </row>
    <row r="59" spans="2:205" s="11" customFormat="1" ht="15" customHeight="1" x14ac:dyDescent="0.25">
      <c r="B59" s="171"/>
      <c r="C59" s="146"/>
      <c r="D59" s="69" t="s">
        <v>68</v>
      </c>
      <c r="E59" s="70" t="s">
        <v>43</v>
      </c>
      <c r="F59" s="372">
        <v>3</v>
      </c>
      <c r="G59" s="417"/>
      <c r="H59" s="229">
        <f t="shared" si="8"/>
        <v>0</v>
      </c>
      <c r="I59" s="73"/>
      <c r="J59" s="91"/>
      <c r="K59" s="117"/>
      <c r="L59" s="117"/>
      <c r="M59" s="117"/>
    </row>
    <row r="60" spans="2:205" s="11" customFormat="1" ht="15" customHeight="1" x14ac:dyDescent="0.25">
      <c r="B60" s="171"/>
      <c r="C60" s="146"/>
      <c r="D60" s="69"/>
      <c r="E60" s="70"/>
      <c r="F60" s="372"/>
      <c r="G60" s="72"/>
      <c r="H60" s="229"/>
      <c r="I60" s="73"/>
      <c r="J60" s="91"/>
      <c r="K60" s="117"/>
      <c r="L60" s="117"/>
      <c r="M60" s="117"/>
    </row>
    <row r="61" spans="2:205" s="11" customFormat="1" ht="15" customHeight="1" x14ac:dyDescent="0.25">
      <c r="B61" s="171"/>
      <c r="C61" s="146"/>
      <c r="D61" s="392" t="s">
        <v>143</v>
      </c>
      <c r="E61" s="66"/>
      <c r="F61" s="67"/>
      <c r="G61" s="68"/>
      <c r="H61" s="68"/>
      <c r="I61" s="73"/>
      <c r="J61" s="91"/>
      <c r="K61" s="117"/>
      <c r="L61" s="117"/>
      <c r="M61" s="117"/>
    </row>
    <row r="62" spans="2:205" s="11" customFormat="1" ht="15" customHeight="1" x14ac:dyDescent="0.25">
      <c r="B62" s="171"/>
      <c r="C62" s="146"/>
      <c r="D62" s="371" t="s">
        <v>144</v>
      </c>
      <c r="E62" s="391" t="s">
        <v>6</v>
      </c>
      <c r="F62" s="372">
        <v>20</v>
      </c>
      <c r="G62" s="417"/>
      <c r="H62" s="229">
        <f t="shared" ref="H62" si="9">F62*G62</f>
        <v>0</v>
      </c>
      <c r="I62" s="73"/>
      <c r="J62" s="91"/>
      <c r="K62" s="117"/>
      <c r="L62" s="117"/>
      <c r="M62" s="117"/>
    </row>
    <row r="63" spans="2:205" s="34" customFormat="1" ht="15" customHeight="1" x14ac:dyDescent="0.25">
      <c r="B63" s="171"/>
      <c r="C63" s="178"/>
      <c r="D63" s="120"/>
      <c r="E63" s="79"/>
      <c r="F63" s="80"/>
      <c r="G63" s="81"/>
      <c r="H63" s="155"/>
      <c r="I63" s="82"/>
      <c r="J63" s="91"/>
      <c r="K63" s="119"/>
      <c r="L63" s="119"/>
      <c r="M63" s="119"/>
      <c r="GT63" s="35"/>
      <c r="GU63" s="35"/>
      <c r="GV63" s="35"/>
      <c r="GW63" s="35"/>
    </row>
    <row r="64" spans="2:205" ht="15" customHeight="1" x14ac:dyDescent="0.25">
      <c r="B64" s="172"/>
      <c r="C64" s="180" t="s">
        <v>26</v>
      </c>
      <c r="D64" s="173"/>
      <c r="E64" s="174"/>
      <c r="F64" s="175"/>
      <c r="G64" s="176"/>
      <c r="H64" s="177">
        <f>SUM(H11:H63)</f>
        <v>0</v>
      </c>
      <c r="I64" s="179"/>
      <c r="J64" s="91"/>
      <c r="K64" s="116"/>
      <c r="L64" s="116"/>
      <c r="M64" s="116"/>
    </row>
    <row r="65" spans="2:205" ht="15" customHeight="1" x14ac:dyDescent="0.25">
      <c r="B65" s="92"/>
      <c r="C65" s="122"/>
      <c r="D65" s="120"/>
      <c r="E65" s="79"/>
      <c r="F65" s="60"/>
      <c r="G65" s="61"/>
      <c r="H65" s="153"/>
      <c r="I65" s="153"/>
      <c r="J65" s="91"/>
      <c r="K65" s="116"/>
      <c r="L65" s="116"/>
      <c r="M65" s="116"/>
    </row>
    <row r="66" spans="2:205" ht="20.25" customHeight="1" x14ac:dyDescent="0.25">
      <c r="B66" s="182"/>
      <c r="C66" s="183" t="s">
        <v>27</v>
      </c>
      <c r="D66" s="184"/>
      <c r="E66" s="185"/>
      <c r="F66" s="186"/>
      <c r="G66" s="187"/>
      <c r="H66" s="188"/>
      <c r="I66" s="189"/>
      <c r="J66" s="91"/>
      <c r="K66" s="116"/>
      <c r="L66" s="116"/>
      <c r="M66" s="116"/>
    </row>
    <row r="67" spans="2:205" x14ac:dyDescent="0.25">
      <c r="B67" s="121"/>
      <c r="C67" s="122"/>
      <c r="D67" s="120"/>
      <c r="E67" s="79"/>
      <c r="F67" s="60"/>
      <c r="G67" s="83"/>
      <c r="H67" s="153"/>
      <c r="I67" s="59"/>
      <c r="J67" s="91"/>
      <c r="K67" s="116"/>
      <c r="L67" s="116"/>
      <c r="M67" s="116"/>
    </row>
    <row r="68" spans="2:205" x14ac:dyDescent="0.25">
      <c r="B68" s="121"/>
      <c r="C68" s="122"/>
      <c r="D68" s="123" t="s">
        <v>110</v>
      </c>
      <c r="E68" s="111"/>
      <c r="F68" s="112"/>
      <c r="G68" s="113"/>
      <c r="H68" s="157"/>
      <c r="I68" s="88"/>
      <c r="J68" s="91"/>
      <c r="K68" s="116"/>
      <c r="L68" s="116"/>
      <c r="M68" s="116"/>
    </row>
    <row r="69" spans="2:205" s="34" customFormat="1" ht="15.75" customHeight="1" x14ac:dyDescent="0.25">
      <c r="B69" s="121"/>
      <c r="C69" s="129"/>
      <c r="D69" s="132" t="s">
        <v>83</v>
      </c>
      <c r="E69" s="100" t="s">
        <v>6</v>
      </c>
      <c r="F69" s="375">
        <v>3</v>
      </c>
      <c r="G69" s="419"/>
      <c r="H69" s="229">
        <f t="shared" ref="H69:H72" si="10">F69*G69</f>
        <v>0</v>
      </c>
      <c r="I69" s="98"/>
      <c r="J69" s="91"/>
      <c r="K69" s="119"/>
      <c r="L69" s="119"/>
      <c r="M69" s="119"/>
      <c r="GT69" s="35"/>
      <c r="GU69" s="35"/>
      <c r="GV69" s="35"/>
      <c r="GW69" s="35"/>
    </row>
    <row r="70" spans="2:205" s="34" customFormat="1" ht="15.75" customHeight="1" x14ac:dyDescent="0.25">
      <c r="B70" s="121"/>
      <c r="C70" s="129"/>
      <c r="D70" s="132" t="s">
        <v>100</v>
      </c>
      <c r="E70" s="100" t="s">
        <v>6</v>
      </c>
      <c r="F70" s="376">
        <v>13</v>
      </c>
      <c r="G70" s="420"/>
      <c r="H70" s="229">
        <f t="shared" si="10"/>
        <v>0</v>
      </c>
      <c r="I70" s="98"/>
      <c r="J70" s="91"/>
      <c r="K70" s="119"/>
      <c r="L70" s="119"/>
      <c r="M70" s="119"/>
      <c r="GT70" s="35"/>
      <c r="GU70" s="35"/>
      <c r="GV70" s="35"/>
      <c r="GW70" s="35"/>
    </row>
    <row r="71" spans="2:205" s="34" customFormat="1" ht="15.75" customHeight="1" x14ac:dyDescent="0.25">
      <c r="B71" s="121"/>
      <c r="C71" s="129"/>
      <c r="D71" s="378" t="s">
        <v>134</v>
      </c>
      <c r="E71" s="100" t="s">
        <v>6</v>
      </c>
      <c r="F71" s="376">
        <v>4</v>
      </c>
      <c r="G71" s="420"/>
      <c r="H71" s="229">
        <f t="shared" ref="H71" si="11">F71*G71</f>
        <v>0</v>
      </c>
      <c r="I71" s="98"/>
      <c r="J71" s="91"/>
      <c r="K71" s="119"/>
      <c r="L71" s="119"/>
      <c r="M71" s="119"/>
      <c r="GT71" s="35"/>
      <c r="GU71" s="35"/>
      <c r="GV71" s="35"/>
      <c r="GW71" s="35"/>
    </row>
    <row r="72" spans="2:205" s="34" customFormat="1" ht="15" customHeight="1" x14ac:dyDescent="0.25">
      <c r="B72" s="121"/>
      <c r="C72" s="129"/>
      <c r="D72" s="378" t="s">
        <v>135</v>
      </c>
      <c r="E72" s="100" t="s">
        <v>6</v>
      </c>
      <c r="F72" s="375">
        <v>87</v>
      </c>
      <c r="G72" s="419"/>
      <c r="H72" s="229">
        <f t="shared" si="10"/>
        <v>0</v>
      </c>
      <c r="I72" s="98"/>
      <c r="J72" s="91"/>
      <c r="K72" s="119"/>
      <c r="L72" s="119"/>
      <c r="M72" s="119"/>
      <c r="GT72" s="35"/>
      <c r="GU72" s="35"/>
      <c r="GV72" s="35"/>
      <c r="GW72" s="35"/>
    </row>
    <row r="73" spans="2:205" s="34" customFormat="1" ht="15" customHeight="1" x14ac:dyDescent="0.25">
      <c r="B73" s="121"/>
      <c r="C73" s="129"/>
      <c r="D73" s="132"/>
      <c r="E73" s="100"/>
      <c r="F73" s="86"/>
      <c r="G73" s="87"/>
      <c r="H73" s="158"/>
      <c r="I73" s="98"/>
      <c r="J73" s="91"/>
      <c r="K73" s="119"/>
      <c r="L73" s="119"/>
      <c r="M73" s="119"/>
      <c r="GT73" s="35"/>
      <c r="GU73" s="35"/>
      <c r="GV73" s="35"/>
      <c r="GW73" s="35"/>
    </row>
    <row r="74" spans="2:205" s="34" customFormat="1" ht="15" customHeight="1" x14ac:dyDescent="0.25">
      <c r="B74" s="121"/>
      <c r="C74" s="129"/>
      <c r="D74" s="125" t="s">
        <v>109</v>
      </c>
      <c r="E74" s="147"/>
      <c r="F74" s="148"/>
      <c r="G74" s="149"/>
      <c r="H74" s="159"/>
      <c r="I74" s="98"/>
      <c r="J74" s="91"/>
      <c r="K74" s="119"/>
      <c r="L74" s="119"/>
      <c r="M74" s="119"/>
      <c r="GT74" s="35"/>
      <c r="GU74" s="35"/>
      <c r="GV74" s="35"/>
      <c r="GW74" s="35"/>
    </row>
    <row r="75" spans="2:205" s="34" customFormat="1" ht="15" customHeight="1" x14ac:dyDescent="0.25">
      <c r="B75" s="121"/>
      <c r="C75" s="129"/>
      <c r="D75" s="128" t="s">
        <v>54</v>
      </c>
      <c r="E75" s="100" t="s">
        <v>6</v>
      </c>
      <c r="F75" s="375">
        <v>20</v>
      </c>
      <c r="G75" s="419"/>
      <c r="H75" s="229">
        <f t="shared" ref="H75:H78" si="12">F75*G75</f>
        <v>0</v>
      </c>
      <c r="I75" s="98"/>
      <c r="J75" s="91"/>
      <c r="K75" s="119"/>
      <c r="L75" s="119"/>
      <c r="M75" s="119"/>
      <c r="GT75" s="35"/>
      <c r="GU75" s="35"/>
      <c r="GV75" s="35"/>
      <c r="GW75" s="35"/>
    </row>
    <row r="76" spans="2:205" s="34" customFormat="1" ht="15" customHeight="1" x14ac:dyDescent="0.25">
      <c r="B76" s="121"/>
      <c r="C76" s="129"/>
      <c r="D76" s="128" t="s">
        <v>81</v>
      </c>
      <c r="E76" s="100" t="s">
        <v>25</v>
      </c>
      <c r="F76" s="375">
        <v>370</v>
      </c>
      <c r="G76" s="419"/>
      <c r="H76" s="229">
        <f t="shared" si="12"/>
        <v>0</v>
      </c>
      <c r="I76" s="98"/>
      <c r="J76" s="91"/>
      <c r="K76" s="181"/>
      <c r="L76" s="119"/>
      <c r="M76" s="119"/>
      <c r="GT76" s="35"/>
      <c r="GU76" s="35"/>
      <c r="GV76" s="35"/>
      <c r="GW76" s="35"/>
    </row>
    <row r="77" spans="2:205" s="34" customFormat="1" ht="15" customHeight="1" x14ac:dyDescent="0.25">
      <c r="B77" s="121"/>
      <c r="C77" s="129"/>
      <c r="D77" s="379" t="s">
        <v>136</v>
      </c>
      <c r="E77" s="100" t="s">
        <v>6</v>
      </c>
      <c r="F77" s="375">
        <v>125</v>
      </c>
      <c r="G77" s="419"/>
      <c r="H77" s="229">
        <f t="shared" si="12"/>
        <v>0</v>
      </c>
      <c r="I77" s="98"/>
      <c r="J77" s="91"/>
      <c r="K77" s="181"/>
      <c r="L77" s="119"/>
      <c r="M77" s="119"/>
      <c r="GT77" s="35"/>
      <c r="GU77" s="35"/>
      <c r="GV77" s="35"/>
      <c r="GW77" s="35"/>
    </row>
    <row r="78" spans="2:205" s="34" customFormat="1" ht="15" customHeight="1" x14ac:dyDescent="0.25">
      <c r="B78" s="121"/>
      <c r="C78" s="129"/>
      <c r="D78" s="128" t="s">
        <v>85</v>
      </c>
      <c r="E78" s="100" t="s">
        <v>6</v>
      </c>
      <c r="F78" s="375">
        <v>125</v>
      </c>
      <c r="G78" s="419"/>
      <c r="H78" s="229">
        <f t="shared" si="12"/>
        <v>0</v>
      </c>
      <c r="I78" s="98"/>
      <c r="J78" s="91"/>
      <c r="K78" s="181"/>
      <c r="L78" s="119"/>
      <c r="M78" s="119"/>
      <c r="GT78" s="35"/>
      <c r="GU78" s="35"/>
      <c r="GV78" s="35"/>
      <c r="GW78" s="35"/>
    </row>
    <row r="79" spans="2:205" s="34" customFormat="1" ht="15" customHeight="1" x14ac:dyDescent="0.25">
      <c r="B79" s="121"/>
      <c r="C79" s="129"/>
      <c r="D79" s="128"/>
      <c r="E79" s="100"/>
      <c r="F79" s="86"/>
      <c r="G79" s="87"/>
      <c r="H79" s="158"/>
      <c r="I79" s="98"/>
      <c r="J79" s="91"/>
      <c r="K79" s="119"/>
      <c r="L79" s="119"/>
      <c r="M79" s="119"/>
      <c r="GT79" s="35"/>
      <c r="GU79" s="35"/>
      <c r="GV79" s="35"/>
      <c r="GW79" s="35"/>
    </row>
    <row r="80" spans="2:205" s="34" customFormat="1" ht="15" customHeight="1" x14ac:dyDescent="0.25">
      <c r="B80" s="121"/>
      <c r="C80" s="129"/>
      <c r="D80" s="110" t="s">
        <v>107</v>
      </c>
      <c r="E80" s="147"/>
      <c r="F80" s="148"/>
      <c r="G80" s="149"/>
      <c r="H80" s="159"/>
      <c r="I80" s="98"/>
      <c r="J80" s="91"/>
      <c r="K80" s="119"/>
      <c r="L80" s="119"/>
      <c r="M80" s="119"/>
      <c r="GT80" s="35"/>
      <c r="GU80" s="35"/>
      <c r="GV80" s="35"/>
      <c r="GW80" s="35"/>
    </row>
    <row r="81" spans="2:205" s="34" customFormat="1" ht="15" customHeight="1" x14ac:dyDescent="0.25">
      <c r="B81" s="121"/>
      <c r="C81" s="129"/>
      <c r="D81" s="130" t="s">
        <v>82</v>
      </c>
      <c r="E81" s="97" t="s">
        <v>25</v>
      </c>
      <c r="F81" s="377">
        <v>81</v>
      </c>
      <c r="G81" s="421"/>
      <c r="H81" s="229">
        <f>F81*G81</f>
        <v>0</v>
      </c>
      <c r="I81" s="98"/>
      <c r="J81" s="91"/>
      <c r="K81" s="119"/>
      <c r="L81" s="119"/>
      <c r="M81" s="119"/>
      <c r="GT81" s="35"/>
      <c r="GU81" s="35"/>
      <c r="GV81" s="35"/>
      <c r="GW81" s="35"/>
    </row>
    <row r="82" spans="2:205" s="34" customFormat="1" ht="15" customHeight="1" x14ac:dyDescent="0.25">
      <c r="B82" s="121"/>
      <c r="C82" s="129"/>
      <c r="D82" s="130"/>
      <c r="E82" s="97"/>
      <c r="F82" s="84"/>
      <c r="G82" s="85"/>
      <c r="H82" s="158"/>
      <c r="I82" s="98"/>
      <c r="J82" s="91"/>
      <c r="K82" s="119"/>
      <c r="L82" s="119"/>
      <c r="M82" s="119"/>
      <c r="GT82" s="35"/>
      <c r="GU82" s="35"/>
      <c r="GV82" s="35"/>
      <c r="GW82" s="35"/>
    </row>
    <row r="83" spans="2:205" s="34" customFormat="1" ht="15" customHeight="1" x14ac:dyDescent="0.25">
      <c r="B83" s="121"/>
      <c r="C83" s="129"/>
      <c r="D83" s="110" t="s">
        <v>108</v>
      </c>
      <c r="E83" s="150"/>
      <c r="F83" s="151"/>
      <c r="G83" s="152"/>
      <c r="H83" s="159"/>
      <c r="I83" s="98"/>
      <c r="J83" s="91"/>
      <c r="K83" s="119"/>
      <c r="L83" s="119"/>
      <c r="M83" s="119"/>
      <c r="GT83" s="35"/>
      <c r="GU83" s="35"/>
      <c r="GV83" s="35"/>
      <c r="GW83" s="35"/>
    </row>
    <row r="84" spans="2:205" s="34" customFormat="1" ht="15" customHeight="1" x14ac:dyDescent="0.25">
      <c r="B84" s="121"/>
      <c r="C84" s="129"/>
      <c r="D84" s="131" t="s">
        <v>39</v>
      </c>
      <c r="E84" s="99" t="s">
        <v>25</v>
      </c>
      <c r="F84" s="376">
        <v>20</v>
      </c>
      <c r="G84" s="420"/>
      <c r="H84" s="229">
        <f t="shared" ref="H84:H86" si="13">F84*G84</f>
        <v>0</v>
      </c>
      <c r="I84" s="98"/>
      <c r="J84" s="91"/>
      <c r="K84" s="119"/>
      <c r="L84" s="119"/>
      <c r="M84" s="119"/>
      <c r="GT84" s="35"/>
      <c r="GU84" s="35"/>
      <c r="GV84" s="35"/>
      <c r="GW84" s="35"/>
    </row>
    <row r="85" spans="2:205" s="34" customFormat="1" ht="15" customHeight="1" x14ac:dyDescent="0.25">
      <c r="B85" s="121"/>
      <c r="C85" s="129"/>
      <c r="D85" s="131" t="s">
        <v>38</v>
      </c>
      <c r="E85" s="99" t="s">
        <v>6</v>
      </c>
      <c r="F85" s="376">
        <v>20</v>
      </c>
      <c r="G85" s="420"/>
      <c r="H85" s="229">
        <f t="shared" si="13"/>
        <v>0</v>
      </c>
      <c r="I85" s="98"/>
      <c r="J85" s="91"/>
      <c r="K85" s="119"/>
      <c r="L85" s="119"/>
      <c r="M85" s="119"/>
      <c r="GT85" s="35"/>
      <c r="GU85" s="35"/>
      <c r="GV85" s="35"/>
      <c r="GW85" s="35"/>
    </row>
    <row r="86" spans="2:205" s="34" customFormat="1" ht="15" customHeight="1" x14ac:dyDescent="0.25">
      <c r="B86" s="121"/>
      <c r="C86" s="129"/>
      <c r="D86" s="379" t="s">
        <v>137</v>
      </c>
      <c r="E86" s="100" t="s">
        <v>84</v>
      </c>
      <c r="F86" s="375">
        <v>42</v>
      </c>
      <c r="G86" s="419"/>
      <c r="H86" s="229">
        <f t="shared" si="13"/>
        <v>0</v>
      </c>
      <c r="I86" s="98"/>
      <c r="J86" s="91"/>
      <c r="K86" s="119"/>
      <c r="L86" s="119"/>
      <c r="M86" s="119"/>
      <c r="GT86" s="35"/>
      <c r="GU86" s="35"/>
      <c r="GV86" s="35"/>
      <c r="GW86" s="35"/>
    </row>
    <row r="87" spans="2:205" s="34" customFormat="1" ht="15" customHeight="1" x14ac:dyDescent="0.25">
      <c r="B87" s="121"/>
      <c r="C87" s="129"/>
      <c r="D87" s="379"/>
      <c r="E87" s="100"/>
      <c r="F87" s="375"/>
      <c r="G87" s="87"/>
      <c r="H87" s="229"/>
      <c r="I87" s="98"/>
      <c r="J87" s="91"/>
      <c r="K87" s="119"/>
      <c r="L87" s="119"/>
      <c r="M87" s="119"/>
      <c r="GT87" s="35"/>
      <c r="GU87" s="35"/>
      <c r="GV87" s="35"/>
      <c r="GW87" s="35"/>
    </row>
    <row r="88" spans="2:205" s="34" customFormat="1" ht="15" customHeight="1" x14ac:dyDescent="0.25">
      <c r="B88" s="121"/>
      <c r="C88" s="129"/>
      <c r="D88" s="392" t="s">
        <v>143</v>
      </c>
      <c r="E88" s="66"/>
      <c r="F88" s="67"/>
      <c r="G88" s="68"/>
      <c r="H88" s="68"/>
      <c r="I88" s="98"/>
      <c r="J88" s="91"/>
      <c r="K88" s="119"/>
      <c r="L88" s="119"/>
      <c r="M88" s="119"/>
      <c r="GT88" s="35"/>
      <c r="GU88" s="35"/>
      <c r="GV88" s="35"/>
      <c r="GW88" s="35"/>
    </row>
    <row r="89" spans="2:205" s="34" customFormat="1" ht="15" customHeight="1" x14ac:dyDescent="0.25">
      <c r="B89" s="121"/>
      <c r="C89" s="129"/>
      <c r="D89" s="371" t="s">
        <v>145</v>
      </c>
      <c r="E89" s="391" t="s">
        <v>6</v>
      </c>
      <c r="F89" s="372">
        <v>20</v>
      </c>
      <c r="G89" s="417"/>
      <c r="H89" s="229">
        <f t="shared" ref="H89" si="14">F89*G89</f>
        <v>0</v>
      </c>
      <c r="I89" s="98"/>
      <c r="J89" s="91"/>
      <c r="K89" s="119"/>
      <c r="L89" s="119"/>
      <c r="M89" s="119"/>
      <c r="GT89" s="35"/>
      <c r="GU89" s="35"/>
      <c r="GV89" s="35"/>
      <c r="GW89" s="35"/>
    </row>
    <row r="90" spans="2:205" s="34" customFormat="1" ht="15" customHeight="1" x14ac:dyDescent="0.25">
      <c r="B90" s="121"/>
      <c r="C90" s="129"/>
      <c r="D90" s="120"/>
      <c r="E90" s="79"/>
      <c r="F90" s="80"/>
      <c r="G90" s="81"/>
      <c r="H90" s="153"/>
      <c r="I90" s="88"/>
      <c r="J90" s="91"/>
      <c r="K90" s="119"/>
      <c r="L90" s="119"/>
      <c r="M90" s="119"/>
      <c r="GT90" s="35"/>
      <c r="GU90" s="35"/>
      <c r="GV90" s="35"/>
      <c r="GW90" s="35"/>
    </row>
    <row r="91" spans="2:205" ht="15" customHeight="1" x14ac:dyDescent="0.25">
      <c r="B91" s="204"/>
      <c r="C91" s="205" t="s">
        <v>29</v>
      </c>
      <c r="D91" s="206"/>
      <c r="E91" s="207"/>
      <c r="F91" s="208"/>
      <c r="G91" s="209"/>
      <c r="H91" s="210">
        <f>SUM(H66:H90)</f>
        <v>0</v>
      </c>
      <c r="I91" s="211"/>
      <c r="J91" s="91"/>
      <c r="K91" s="116"/>
      <c r="L91" s="116"/>
      <c r="M91" s="116"/>
    </row>
    <row r="92" spans="2:205" ht="15" customHeight="1" x14ac:dyDescent="0.25">
      <c r="B92" s="197"/>
      <c r="C92" s="198"/>
      <c r="D92" s="199"/>
      <c r="E92" s="200"/>
      <c r="F92" s="201"/>
      <c r="G92" s="202"/>
      <c r="H92" s="203"/>
      <c r="I92" s="161"/>
      <c r="J92" s="91"/>
      <c r="K92" s="116"/>
      <c r="L92" s="116"/>
      <c r="M92" s="116"/>
    </row>
    <row r="93" spans="2:205" ht="20.25" customHeight="1" x14ac:dyDescent="0.25">
      <c r="B93" s="223"/>
      <c r="C93" s="183" t="s">
        <v>48</v>
      </c>
      <c r="D93" s="184"/>
      <c r="E93" s="185"/>
      <c r="F93" s="186"/>
      <c r="G93" s="187"/>
      <c r="H93" s="188"/>
      <c r="I93" s="189"/>
      <c r="J93" s="91"/>
      <c r="K93" s="116"/>
      <c r="L93" s="116"/>
      <c r="M93" s="116"/>
    </row>
    <row r="94" spans="2:205" x14ac:dyDescent="0.25">
      <c r="B94" s="121"/>
      <c r="C94" s="122"/>
      <c r="D94" s="120"/>
      <c r="E94" s="79"/>
      <c r="F94" s="60"/>
      <c r="G94" s="61"/>
      <c r="H94" s="153"/>
      <c r="I94" s="88"/>
      <c r="J94" s="91"/>
      <c r="K94" s="116"/>
      <c r="L94" s="116"/>
      <c r="M94" s="116"/>
    </row>
    <row r="95" spans="2:205" x14ac:dyDescent="0.25">
      <c r="B95" s="121"/>
      <c r="C95" s="129"/>
      <c r="D95" s="93" t="s">
        <v>86</v>
      </c>
      <c r="E95" s="101" t="s">
        <v>6</v>
      </c>
      <c r="F95" s="375">
        <v>3</v>
      </c>
      <c r="G95" s="419"/>
      <c r="H95" s="229">
        <f t="shared" ref="H95:H101" si="15">F95*G95</f>
        <v>0</v>
      </c>
      <c r="I95" s="228"/>
      <c r="J95" s="91"/>
      <c r="K95" s="116"/>
      <c r="L95" s="116"/>
      <c r="M95" s="116"/>
    </row>
    <row r="96" spans="2:205" x14ac:dyDescent="0.25">
      <c r="B96" s="121"/>
      <c r="C96" s="129"/>
      <c r="D96" s="93" t="s">
        <v>102</v>
      </c>
      <c r="E96" s="101" t="s">
        <v>6</v>
      </c>
      <c r="F96" s="376">
        <v>13</v>
      </c>
      <c r="G96" s="419"/>
      <c r="H96" s="229">
        <f t="shared" si="15"/>
        <v>0</v>
      </c>
      <c r="I96" s="228"/>
      <c r="J96" s="91"/>
      <c r="K96" s="116"/>
      <c r="L96" s="116"/>
      <c r="M96" s="116"/>
    </row>
    <row r="97" spans="2:205" x14ac:dyDescent="0.25">
      <c r="B97" s="121"/>
      <c r="C97" s="129"/>
      <c r="D97" s="380" t="s">
        <v>138</v>
      </c>
      <c r="E97" s="101" t="s">
        <v>6</v>
      </c>
      <c r="F97" s="376">
        <v>4</v>
      </c>
      <c r="G97" s="419"/>
      <c r="H97" s="229">
        <f t="shared" ref="H97" si="16">F97*G97</f>
        <v>0</v>
      </c>
      <c r="I97" s="228"/>
      <c r="J97" s="91"/>
      <c r="K97" s="116"/>
      <c r="L97" s="116"/>
      <c r="M97" s="116"/>
    </row>
    <row r="98" spans="2:205" s="34" customFormat="1" ht="15" customHeight="1" x14ac:dyDescent="0.25">
      <c r="B98" s="121"/>
      <c r="C98" s="129"/>
      <c r="D98" s="131" t="s">
        <v>59</v>
      </c>
      <c r="E98" s="70" t="s">
        <v>34</v>
      </c>
      <c r="F98" s="372">
        <v>3</v>
      </c>
      <c r="G98" s="419"/>
      <c r="H98" s="229">
        <f t="shared" si="15"/>
        <v>0</v>
      </c>
      <c r="I98" s="96"/>
      <c r="J98" s="91"/>
      <c r="K98" s="119"/>
      <c r="L98" s="119"/>
      <c r="M98" s="119"/>
      <c r="GT98" s="35"/>
      <c r="GU98" s="35"/>
      <c r="GV98" s="35"/>
      <c r="GW98" s="35"/>
    </row>
    <row r="99" spans="2:205" s="34" customFormat="1" ht="15" customHeight="1" x14ac:dyDescent="0.25">
      <c r="B99" s="121"/>
      <c r="C99" s="129"/>
      <c r="D99" s="131" t="s">
        <v>46</v>
      </c>
      <c r="E99" s="70" t="s">
        <v>25</v>
      </c>
      <c r="F99" s="372">
        <v>80</v>
      </c>
      <c r="G99" s="419"/>
      <c r="H99" s="229">
        <f t="shared" si="15"/>
        <v>0</v>
      </c>
      <c r="I99" s="96"/>
      <c r="J99" s="91"/>
      <c r="K99" s="119"/>
      <c r="L99" s="119"/>
      <c r="M99" s="119"/>
      <c r="GT99" s="35"/>
      <c r="GU99" s="35"/>
      <c r="GV99" s="35"/>
      <c r="GW99" s="35"/>
    </row>
    <row r="100" spans="2:205" s="34" customFormat="1" ht="15" customHeight="1" x14ac:dyDescent="0.25">
      <c r="B100" s="121"/>
      <c r="C100" s="129"/>
      <c r="D100" s="131" t="s">
        <v>66</v>
      </c>
      <c r="E100" s="70" t="s">
        <v>34</v>
      </c>
      <c r="F100" s="374">
        <v>1.5</v>
      </c>
      <c r="G100" s="419"/>
      <c r="H100" s="229">
        <f t="shared" si="15"/>
        <v>0</v>
      </c>
      <c r="I100" s="96"/>
      <c r="J100" s="91"/>
      <c r="K100" s="119"/>
      <c r="L100" s="119"/>
      <c r="M100" s="119"/>
      <c r="GT100" s="35"/>
      <c r="GU100" s="35"/>
      <c r="GV100" s="35"/>
      <c r="GW100" s="35"/>
    </row>
    <row r="101" spans="2:205" s="34" customFormat="1" ht="15" customHeight="1" x14ac:dyDescent="0.25">
      <c r="B101" s="121"/>
      <c r="C101" s="129"/>
      <c r="D101" s="230" t="s">
        <v>63</v>
      </c>
      <c r="E101" s="102" t="s">
        <v>42</v>
      </c>
      <c r="F101" s="390">
        <v>15</v>
      </c>
      <c r="G101" s="419"/>
      <c r="H101" s="229">
        <f t="shared" si="15"/>
        <v>0</v>
      </c>
      <c r="I101" s="103"/>
      <c r="J101" s="91"/>
      <c r="K101" s="119"/>
      <c r="L101" s="119"/>
      <c r="M101" s="119"/>
      <c r="GT101" s="35"/>
      <c r="GU101" s="35"/>
      <c r="GV101" s="35"/>
      <c r="GW101" s="35"/>
    </row>
    <row r="102" spans="2:205" s="34" customFormat="1" ht="15" customHeight="1" x14ac:dyDescent="0.25">
      <c r="B102" s="121"/>
      <c r="C102" s="129"/>
      <c r="D102" s="120"/>
      <c r="E102" s="102"/>
      <c r="F102" s="80"/>
      <c r="G102" s="231"/>
      <c r="H102" s="160"/>
      <c r="I102" s="232"/>
      <c r="J102" s="91"/>
      <c r="K102" s="119"/>
      <c r="L102" s="119"/>
      <c r="M102" s="119"/>
      <c r="GT102" s="35"/>
      <c r="GU102" s="35"/>
      <c r="GV102" s="35"/>
      <c r="GW102" s="35"/>
    </row>
    <row r="103" spans="2:205" ht="15" customHeight="1" x14ac:dyDescent="0.25">
      <c r="B103" s="190"/>
      <c r="C103" s="205" t="s">
        <v>49</v>
      </c>
      <c r="D103" s="206"/>
      <c r="E103" s="207"/>
      <c r="F103" s="208"/>
      <c r="G103" s="209"/>
      <c r="H103" s="210">
        <f>SUM(H93:H102)</f>
        <v>0</v>
      </c>
      <c r="I103" s="211"/>
      <c r="J103" s="91"/>
      <c r="K103" s="116"/>
      <c r="L103" s="116"/>
      <c r="M103" s="116"/>
    </row>
    <row r="104" spans="2:205" ht="15" customHeight="1" x14ac:dyDescent="0.25">
      <c r="B104" s="92"/>
      <c r="C104" s="122"/>
      <c r="D104" s="120"/>
      <c r="E104" s="79"/>
      <c r="F104" s="60"/>
      <c r="G104" s="61"/>
      <c r="H104" s="153"/>
      <c r="I104" s="153"/>
      <c r="J104" s="91"/>
      <c r="K104" s="116"/>
      <c r="L104" s="116"/>
      <c r="M104" s="116"/>
    </row>
    <row r="105" spans="2:205" s="37" customFormat="1" ht="20.25" customHeight="1" x14ac:dyDescent="0.25">
      <c r="B105" s="233"/>
      <c r="C105" s="240" t="s">
        <v>50</v>
      </c>
      <c r="D105" s="234"/>
      <c r="E105" s="235"/>
      <c r="F105" s="236"/>
      <c r="G105" s="237"/>
      <c r="H105" s="238"/>
      <c r="I105" s="239"/>
      <c r="J105" s="133"/>
      <c r="K105" s="134"/>
      <c r="L105" s="134"/>
      <c r="M105" s="134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</row>
    <row r="106" spans="2:205" x14ac:dyDescent="0.25">
      <c r="B106" s="121"/>
      <c r="C106" s="122"/>
      <c r="D106" s="120"/>
      <c r="E106" s="79"/>
      <c r="F106" s="60"/>
      <c r="G106" s="83"/>
      <c r="H106" s="161"/>
      <c r="I106" s="88"/>
      <c r="J106" s="91"/>
      <c r="K106" s="116"/>
      <c r="L106" s="116"/>
      <c r="M106" s="116"/>
    </row>
    <row r="107" spans="2:205" ht="15" customHeight="1" x14ac:dyDescent="0.25">
      <c r="B107" s="121"/>
      <c r="C107" s="118"/>
      <c r="D107" s="135" t="s">
        <v>64</v>
      </c>
      <c r="E107" s="104" t="s">
        <v>34</v>
      </c>
      <c r="F107" s="386">
        <v>12.5</v>
      </c>
      <c r="G107" s="419"/>
      <c r="H107" s="229">
        <f t="shared" ref="H107:H119" si="17">F107*G107</f>
        <v>0</v>
      </c>
      <c r="I107" s="105"/>
      <c r="J107" s="91"/>
      <c r="K107" s="116"/>
      <c r="L107" s="116"/>
      <c r="M107" s="116"/>
    </row>
    <row r="108" spans="2:205" x14ac:dyDescent="0.25">
      <c r="B108" s="121"/>
      <c r="C108" s="118"/>
      <c r="D108" s="135" t="s">
        <v>65</v>
      </c>
      <c r="E108" s="104" t="s">
        <v>6</v>
      </c>
      <c r="F108" s="387">
        <v>20</v>
      </c>
      <c r="G108" s="419"/>
      <c r="H108" s="229">
        <f t="shared" si="17"/>
        <v>0</v>
      </c>
      <c r="I108" s="105"/>
      <c r="J108" s="91"/>
      <c r="K108" s="116"/>
      <c r="L108" s="116"/>
      <c r="M108" s="116"/>
    </row>
    <row r="109" spans="2:205" ht="30" x14ac:dyDescent="0.25">
      <c r="B109" s="121"/>
      <c r="C109" s="118"/>
      <c r="D109" s="137" t="s">
        <v>87</v>
      </c>
      <c r="E109" s="104" t="s">
        <v>84</v>
      </c>
      <c r="F109" s="385">
        <v>20</v>
      </c>
      <c r="G109" s="419"/>
      <c r="H109" s="229">
        <f t="shared" si="17"/>
        <v>0</v>
      </c>
      <c r="I109" s="105"/>
      <c r="J109" s="91"/>
      <c r="K109" s="116"/>
      <c r="L109" s="116"/>
      <c r="M109" s="116"/>
    </row>
    <row r="110" spans="2:205" ht="15" customHeight="1" x14ac:dyDescent="0.25">
      <c r="B110" s="121"/>
      <c r="C110" s="118"/>
      <c r="D110" s="135" t="s">
        <v>69</v>
      </c>
      <c r="E110" s="104" t="s">
        <v>42</v>
      </c>
      <c r="F110" s="387">
        <v>4</v>
      </c>
      <c r="G110" s="419"/>
      <c r="H110" s="229">
        <f t="shared" si="17"/>
        <v>0</v>
      </c>
      <c r="I110" s="105"/>
      <c r="J110" s="91"/>
      <c r="K110" s="116"/>
      <c r="L110" s="116"/>
      <c r="M110" s="116"/>
    </row>
    <row r="111" spans="2:205" x14ac:dyDescent="0.25">
      <c r="B111" s="121"/>
      <c r="C111" s="118"/>
      <c r="D111" s="120" t="s">
        <v>47</v>
      </c>
      <c r="E111" s="107" t="s">
        <v>34</v>
      </c>
      <c r="F111" s="385">
        <v>20</v>
      </c>
      <c r="G111" s="419"/>
      <c r="H111" s="229">
        <f t="shared" si="17"/>
        <v>0</v>
      </c>
      <c r="I111" s="105"/>
      <c r="J111" s="91"/>
      <c r="K111" s="116"/>
      <c r="L111" s="116"/>
      <c r="M111" s="116"/>
    </row>
    <row r="112" spans="2:205" s="34" customFormat="1" ht="15" customHeight="1" x14ac:dyDescent="0.25">
      <c r="B112" s="121"/>
      <c r="C112" s="118"/>
      <c r="D112" s="138" t="s">
        <v>40</v>
      </c>
      <c r="E112" s="108" t="s">
        <v>25</v>
      </c>
      <c r="F112" s="387">
        <v>80</v>
      </c>
      <c r="G112" s="419"/>
      <c r="H112" s="229">
        <f t="shared" si="17"/>
        <v>0</v>
      </c>
      <c r="I112" s="105"/>
      <c r="J112" s="91"/>
      <c r="K112" s="119"/>
      <c r="L112" s="119"/>
      <c r="M112" s="119"/>
      <c r="GV112" s="35"/>
      <c r="GW112" s="35"/>
    </row>
    <row r="113" spans="2:205" s="34" customFormat="1" ht="15" customHeight="1" x14ac:dyDescent="0.25">
      <c r="B113" s="121"/>
      <c r="C113" s="118"/>
      <c r="D113" s="136" t="s">
        <v>55</v>
      </c>
      <c r="E113" s="79" t="s">
        <v>25</v>
      </c>
      <c r="F113" s="388">
        <v>80</v>
      </c>
      <c r="G113" s="419"/>
      <c r="H113" s="229">
        <f t="shared" si="17"/>
        <v>0</v>
      </c>
      <c r="I113" s="105"/>
      <c r="J113" s="91"/>
      <c r="K113" s="119"/>
      <c r="L113" s="119"/>
      <c r="M113" s="119"/>
      <c r="GV113" s="35"/>
      <c r="GW113" s="35"/>
    </row>
    <row r="114" spans="2:205" s="34" customFormat="1" ht="15" customHeight="1" x14ac:dyDescent="0.25">
      <c r="B114" s="121"/>
      <c r="C114" s="118"/>
      <c r="D114" s="120" t="s">
        <v>58</v>
      </c>
      <c r="E114" s="102" t="s">
        <v>25</v>
      </c>
      <c r="F114" s="388">
        <v>80</v>
      </c>
      <c r="G114" s="419"/>
      <c r="H114" s="229">
        <f t="shared" si="17"/>
        <v>0</v>
      </c>
      <c r="I114" s="105"/>
      <c r="J114" s="91"/>
      <c r="K114" s="119"/>
      <c r="L114" s="119"/>
      <c r="M114" s="119"/>
      <c r="GV114" s="35"/>
      <c r="GW114" s="35"/>
    </row>
    <row r="115" spans="2:205" s="34" customFormat="1" ht="15" customHeight="1" x14ac:dyDescent="0.25">
      <c r="B115" s="121"/>
      <c r="C115" s="118"/>
      <c r="D115" s="120" t="s">
        <v>57</v>
      </c>
      <c r="E115" s="89" t="s">
        <v>25</v>
      </c>
      <c r="F115" s="388">
        <v>80</v>
      </c>
      <c r="G115" s="419"/>
      <c r="H115" s="229">
        <f t="shared" si="17"/>
        <v>0</v>
      </c>
      <c r="I115" s="105"/>
      <c r="J115" s="91"/>
      <c r="K115" s="119"/>
      <c r="L115" s="119"/>
      <c r="M115" s="119"/>
      <c r="GV115" s="35"/>
      <c r="GW115" s="35"/>
    </row>
    <row r="116" spans="2:205" s="34" customFormat="1" ht="15" customHeight="1" x14ac:dyDescent="0.25">
      <c r="B116" s="121"/>
      <c r="C116" s="118"/>
      <c r="D116" s="120" t="s">
        <v>30</v>
      </c>
      <c r="E116" s="102" t="s">
        <v>34</v>
      </c>
      <c r="F116" s="389">
        <v>14</v>
      </c>
      <c r="G116" s="419"/>
      <c r="H116" s="229">
        <f t="shared" si="17"/>
        <v>0</v>
      </c>
      <c r="I116" s="105"/>
      <c r="J116" s="91"/>
      <c r="K116" s="119"/>
      <c r="L116" s="119"/>
      <c r="M116" s="119"/>
      <c r="GV116" s="35"/>
      <c r="GW116" s="35"/>
    </row>
    <row r="117" spans="2:205" s="34" customFormat="1" x14ac:dyDescent="0.25">
      <c r="B117" s="121"/>
      <c r="C117" s="118"/>
      <c r="D117" s="120" t="s">
        <v>41</v>
      </c>
      <c r="E117" s="102" t="s">
        <v>42</v>
      </c>
      <c r="F117" s="387">
        <f>F101</f>
        <v>15</v>
      </c>
      <c r="G117" s="419"/>
      <c r="H117" s="229">
        <f t="shared" si="17"/>
        <v>0</v>
      </c>
      <c r="I117" s="103"/>
      <c r="J117" s="91"/>
      <c r="K117" s="119"/>
      <c r="L117" s="119"/>
      <c r="M117" s="119"/>
      <c r="GV117" s="35"/>
      <c r="GW117" s="35"/>
    </row>
    <row r="118" spans="2:205" s="34" customFormat="1" ht="15" customHeight="1" x14ac:dyDescent="0.25">
      <c r="B118" s="121"/>
      <c r="C118" s="118"/>
      <c r="D118" s="139" t="s">
        <v>141</v>
      </c>
      <c r="E118" s="102" t="s">
        <v>34</v>
      </c>
      <c r="F118" s="389">
        <v>18</v>
      </c>
      <c r="G118" s="419"/>
      <c r="H118" s="229">
        <f t="shared" si="17"/>
        <v>0</v>
      </c>
      <c r="I118" s="65"/>
      <c r="J118" s="91"/>
      <c r="K118" s="119"/>
      <c r="L118" s="119"/>
      <c r="M118" s="119"/>
      <c r="GV118" s="35"/>
      <c r="GW118" s="35"/>
    </row>
    <row r="119" spans="2:205" s="34" customFormat="1" x14ac:dyDescent="0.25">
      <c r="B119" s="121"/>
      <c r="C119" s="118"/>
      <c r="D119" s="139" t="s">
        <v>142</v>
      </c>
      <c r="E119" s="102" t="s">
        <v>42</v>
      </c>
      <c r="F119" s="389">
        <v>4</v>
      </c>
      <c r="G119" s="419"/>
      <c r="H119" s="229">
        <f t="shared" si="17"/>
        <v>0</v>
      </c>
      <c r="I119" s="65"/>
      <c r="J119" s="91"/>
      <c r="K119" s="119"/>
      <c r="L119" s="119"/>
      <c r="M119" s="119"/>
      <c r="GV119" s="35"/>
      <c r="GW119" s="35"/>
    </row>
    <row r="120" spans="2:205" s="34" customFormat="1" ht="15" customHeight="1" x14ac:dyDescent="0.25">
      <c r="B120" s="121"/>
      <c r="C120" s="122"/>
      <c r="D120" s="136"/>
      <c r="E120" s="102"/>
      <c r="F120" s="80"/>
      <c r="G120" s="231"/>
      <c r="H120" s="155"/>
      <c r="I120" s="65"/>
      <c r="J120" s="91"/>
      <c r="K120" s="119"/>
      <c r="L120" s="119"/>
      <c r="M120" s="119"/>
      <c r="GV120" s="35"/>
      <c r="GW120" s="35"/>
    </row>
    <row r="121" spans="2:205" s="34" customFormat="1" ht="15" customHeight="1" x14ac:dyDescent="0.2">
      <c r="B121" s="190"/>
      <c r="C121" s="205" t="s">
        <v>117</v>
      </c>
      <c r="D121" s="191"/>
      <c r="E121" s="192"/>
      <c r="F121" s="193"/>
      <c r="G121" s="194"/>
      <c r="H121" s="210">
        <f>SUM(H105:H120)</f>
        <v>0</v>
      </c>
      <c r="I121" s="196"/>
      <c r="J121" s="91"/>
      <c r="K121" s="119"/>
      <c r="L121" s="119"/>
      <c r="M121" s="119"/>
    </row>
    <row r="122" spans="2:205" s="34" customFormat="1" ht="15" customHeight="1" x14ac:dyDescent="0.2">
      <c r="B122" s="92"/>
      <c r="C122" s="122"/>
      <c r="D122" s="120"/>
      <c r="E122" s="79"/>
      <c r="F122" s="60"/>
      <c r="G122" s="61"/>
      <c r="H122" s="153"/>
      <c r="I122" s="153"/>
      <c r="J122" s="91"/>
      <c r="K122" s="119"/>
      <c r="L122" s="119"/>
      <c r="M122" s="119"/>
    </row>
    <row r="123" spans="2:205" s="34" customFormat="1" ht="20.25" customHeight="1" x14ac:dyDescent="0.2">
      <c r="B123" s="223"/>
      <c r="C123" s="183" t="s">
        <v>31</v>
      </c>
      <c r="D123" s="184"/>
      <c r="E123" s="185"/>
      <c r="F123" s="186"/>
      <c r="G123" s="187"/>
      <c r="H123" s="188"/>
      <c r="I123" s="189"/>
      <c r="J123" s="91"/>
      <c r="K123" s="119"/>
      <c r="L123" s="119"/>
      <c r="M123" s="119"/>
    </row>
    <row r="124" spans="2:205" s="34" customFormat="1" x14ac:dyDescent="0.2">
      <c r="B124" s="121"/>
      <c r="C124" s="383"/>
      <c r="D124" s="131"/>
      <c r="E124" s="102"/>
      <c r="F124" s="384"/>
      <c r="G124" s="83"/>
      <c r="H124" s="161"/>
      <c r="I124" s="88"/>
      <c r="J124" s="91"/>
      <c r="K124" s="119"/>
      <c r="L124" s="119"/>
      <c r="M124" s="119"/>
    </row>
    <row r="125" spans="2:205" s="34" customFormat="1" ht="15.75" customHeight="1" x14ac:dyDescent="0.2">
      <c r="B125" s="121"/>
      <c r="C125" s="118"/>
      <c r="D125" s="140" t="s">
        <v>97</v>
      </c>
      <c r="E125" s="107" t="s">
        <v>6</v>
      </c>
      <c r="F125" s="381">
        <v>119</v>
      </c>
      <c r="G125" s="419"/>
      <c r="H125" s="229">
        <f>F125*G125</f>
        <v>0</v>
      </c>
      <c r="I125" s="106"/>
      <c r="J125" s="91"/>
      <c r="K125" s="181"/>
      <c r="L125" s="119"/>
      <c r="M125" s="119"/>
    </row>
    <row r="126" spans="2:205" s="34" customFormat="1" ht="15.75" x14ac:dyDescent="0.2">
      <c r="B126" s="121"/>
      <c r="C126" s="118"/>
      <c r="D126" s="140" t="s">
        <v>96</v>
      </c>
      <c r="E126" s="107" t="s">
        <v>6</v>
      </c>
      <c r="F126" s="381">
        <v>67</v>
      </c>
      <c r="G126" s="419"/>
      <c r="H126" s="229">
        <f>F126*G126</f>
        <v>0</v>
      </c>
      <c r="I126" s="106"/>
      <c r="J126" s="91"/>
      <c r="K126" s="181"/>
      <c r="L126" s="119"/>
      <c r="M126" s="119"/>
    </row>
    <row r="127" spans="2:205" s="34" customFormat="1" x14ac:dyDescent="0.2">
      <c r="B127" s="121"/>
      <c r="C127" s="118"/>
      <c r="D127" s="140" t="s">
        <v>95</v>
      </c>
      <c r="E127" s="107" t="s">
        <v>6</v>
      </c>
      <c r="F127" s="381">
        <v>18</v>
      </c>
      <c r="G127" s="419"/>
      <c r="H127" s="229">
        <f>F127*G127</f>
        <v>0</v>
      </c>
      <c r="I127" s="106"/>
      <c r="J127" s="91"/>
      <c r="K127" s="119"/>
      <c r="L127" s="119"/>
      <c r="M127" s="119"/>
    </row>
    <row r="128" spans="2:205" s="34" customFormat="1" x14ac:dyDescent="0.2">
      <c r="B128" s="121"/>
      <c r="C128" s="118"/>
      <c r="D128" s="382" t="s">
        <v>139</v>
      </c>
      <c r="E128" s="107" t="s">
        <v>6</v>
      </c>
      <c r="F128" s="381">
        <v>15</v>
      </c>
      <c r="G128" s="419"/>
      <c r="H128" s="229">
        <f t="shared" ref="H128" si="18">F128*G128</f>
        <v>0</v>
      </c>
      <c r="I128" s="106"/>
      <c r="J128" s="91"/>
      <c r="K128" s="119"/>
      <c r="L128" s="119"/>
      <c r="M128" s="119"/>
    </row>
    <row r="129" spans="2:205" s="34" customFormat="1" ht="15" customHeight="1" x14ac:dyDescent="0.2">
      <c r="B129" s="121"/>
      <c r="C129" s="122"/>
      <c r="D129" s="120"/>
      <c r="E129" s="79"/>
      <c r="F129" s="109"/>
      <c r="G129" s="81"/>
      <c r="H129" s="162"/>
      <c r="I129" s="241"/>
      <c r="J129" s="91"/>
      <c r="K129" s="119"/>
      <c r="L129" s="119"/>
      <c r="M129" s="119"/>
    </row>
    <row r="130" spans="2:205" s="34" customFormat="1" ht="15" customHeight="1" x14ac:dyDescent="0.2">
      <c r="B130" s="190"/>
      <c r="C130" s="205" t="s">
        <v>32</v>
      </c>
      <c r="D130" s="242"/>
      <c r="E130" s="243"/>
      <c r="F130" s="244"/>
      <c r="G130" s="194"/>
      <c r="H130" s="210">
        <f>SUM(H128:H128)</f>
        <v>0</v>
      </c>
      <c r="I130" s="196"/>
      <c r="J130" s="91"/>
      <c r="K130" s="119"/>
      <c r="L130" s="119"/>
      <c r="M130" s="119"/>
    </row>
    <row r="131" spans="2:205" s="34" customFormat="1" ht="15" customHeight="1" x14ac:dyDescent="0.2">
      <c r="B131" s="92"/>
      <c r="C131" s="122"/>
      <c r="D131" s="92"/>
      <c r="E131" s="89"/>
      <c r="F131" s="90"/>
      <c r="G131" s="61"/>
      <c r="H131" s="153"/>
      <c r="I131" s="153"/>
      <c r="J131" s="91"/>
      <c r="K131" s="119"/>
      <c r="L131" s="119"/>
      <c r="M131" s="119"/>
    </row>
    <row r="132" spans="2:205" s="34" customFormat="1" ht="15" customHeight="1" x14ac:dyDescent="0.2">
      <c r="B132" s="223"/>
      <c r="C132" s="183" t="s">
        <v>122</v>
      </c>
      <c r="D132" s="184"/>
      <c r="E132" s="185"/>
      <c r="F132" s="248"/>
      <c r="G132" s="187"/>
      <c r="H132" s="188"/>
      <c r="I132" s="189"/>
      <c r="J132" s="91"/>
      <c r="K132" s="119"/>
      <c r="L132" s="119"/>
      <c r="M132" s="119"/>
    </row>
    <row r="133" spans="2:205" s="34" customFormat="1" ht="15" customHeight="1" x14ac:dyDescent="0.2">
      <c r="B133" s="121"/>
      <c r="C133" s="122"/>
      <c r="D133" s="120"/>
      <c r="E133" s="79"/>
      <c r="F133" s="90"/>
      <c r="G133" s="61"/>
      <c r="H133" s="153"/>
      <c r="I133" s="59"/>
      <c r="J133" s="91"/>
      <c r="K133" s="119"/>
      <c r="L133" s="119"/>
      <c r="M133" s="119"/>
    </row>
    <row r="134" spans="2:205" s="34" customFormat="1" ht="15" customHeight="1" x14ac:dyDescent="0.2">
      <c r="B134" s="247"/>
      <c r="C134" s="118"/>
      <c r="D134" s="120" t="s">
        <v>94</v>
      </c>
      <c r="E134" s="79" t="s">
        <v>28</v>
      </c>
      <c r="F134" s="385">
        <v>45</v>
      </c>
      <c r="G134" s="419"/>
      <c r="H134" s="229">
        <f t="shared" ref="H134:H136" si="19">F134*G134</f>
        <v>0</v>
      </c>
      <c r="I134" s="59"/>
      <c r="J134" s="91"/>
      <c r="K134" s="119"/>
      <c r="L134" s="119"/>
      <c r="M134" s="119"/>
    </row>
    <row r="135" spans="2:205" s="34" customFormat="1" ht="15" customHeight="1" x14ac:dyDescent="0.2">
      <c r="B135" s="247"/>
      <c r="C135" s="118"/>
      <c r="D135" s="120" t="s">
        <v>92</v>
      </c>
      <c r="E135" s="79" t="s">
        <v>28</v>
      </c>
      <c r="F135" s="385">
        <v>28</v>
      </c>
      <c r="G135" s="419"/>
      <c r="H135" s="229">
        <f t="shared" si="19"/>
        <v>0</v>
      </c>
      <c r="I135" s="59"/>
      <c r="J135" s="91"/>
      <c r="K135" s="119"/>
      <c r="L135" s="119"/>
      <c r="M135" s="119"/>
    </row>
    <row r="136" spans="2:205" s="34" customFormat="1" ht="15.75" x14ac:dyDescent="0.2">
      <c r="B136" s="247"/>
      <c r="C136" s="118"/>
      <c r="D136" s="245" t="s">
        <v>93</v>
      </c>
      <c r="E136" s="102" t="s">
        <v>28</v>
      </c>
      <c r="F136" s="381">
        <v>90</v>
      </c>
      <c r="G136" s="419"/>
      <c r="H136" s="229">
        <f t="shared" si="19"/>
        <v>0</v>
      </c>
      <c r="I136" s="88"/>
      <c r="J136" s="91"/>
      <c r="K136" s="181"/>
      <c r="L136" s="119"/>
      <c r="M136" s="119"/>
    </row>
    <row r="137" spans="2:205" s="27" customFormat="1" ht="15" customHeight="1" x14ac:dyDescent="0.2">
      <c r="B137" s="247"/>
      <c r="C137" s="122"/>
      <c r="D137" s="120"/>
      <c r="E137" s="79"/>
      <c r="F137" s="109"/>
      <c r="G137" s="246"/>
      <c r="H137" s="153"/>
      <c r="I137" s="59"/>
      <c r="J137" s="91"/>
      <c r="K137" s="116"/>
      <c r="L137" s="116"/>
      <c r="M137" s="116"/>
    </row>
    <row r="138" spans="2:205" s="27" customFormat="1" ht="15" customHeight="1" x14ac:dyDescent="0.25">
      <c r="B138" s="190"/>
      <c r="C138" s="205" t="s">
        <v>118</v>
      </c>
      <c r="D138" s="206"/>
      <c r="E138" s="192"/>
      <c r="F138" s="193"/>
      <c r="G138" s="194"/>
      <c r="H138" s="210">
        <f>SUM(H134:H137)</f>
        <v>0</v>
      </c>
      <c r="I138" s="211"/>
      <c r="J138" s="91"/>
      <c r="K138" s="116"/>
      <c r="L138" s="116"/>
      <c r="M138" s="116"/>
      <c r="GT138" s="32"/>
      <c r="GU138" s="32"/>
      <c r="GV138" s="32"/>
      <c r="GW138" s="32"/>
    </row>
    <row r="139" spans="2:205" s="27" customFormat="1" ht="15" customHeight="1" x14ac:dyDescent="0.25">
      <c r="B139" s="91"/>
      <c r="C139" s="141"/>
      <c r="D139" s="91"/>
      <c r="E139" s="91"/>
      <c r="F139" s="56"/>
      <c r="G139" s="57"/>
      <c r="H139" s="114"/>
      <c r="I139" s="114"/>
      <c r="J139" s="91"/>
      <c r="K139" s="116"/>
      <c r="L139" s="116"/>
      <c r="M139" s="116"/>
      <c r="GT139" s="32"/>
      <c r="GU139" s="32"/>
      <c r="GV139" s="32"/>
      <c r="GW139" s="32"/>
    </row>
    <row r="140" spans="2:205" s="27" customFormat="1" ht="20.25" customHeight="1" x14ac:dyDescent="0.25">
      <c r="B140" s="91"/>
      <c r="C140" s="141"/>
      <c r="D140" s="91"/>
      <c r="E140" s="91"/>
      <c r="F140" s="56"/>
      <c r="G140" s="57"/>
      <c r="H140" s="114"/>
      <c r="I140" s="114"/>
      <c r="J140" s="91"/>
      <c r="K140" s="116"/>
      <c r="L140" s="116"/>
      <c r="M140" s="116"/>
      <c r="GT140" s="32"/>
      <c r="GU140" s="32"/>
      <c r="GV140" s="32"/>
      <c r="GW140" s="32"/>
    </row>
    <row r="141" spans="2:205" s="11" customFormat="1" ht="15" customHeight="1" x14ac:dyDescent="0.25">
      <c r="B141" s="91"/>
      <c r="C141" s="141"/>
      <c r="D141" s="91"/>
      <c r="E141" s="91"/>
      <c r="F141" s="56"/>
      <c r="G141" s="57"/>
      <c r="H141" s="114"/>
      <c r="I141" s="114"/>
      <c r="J141" s="91"/>
      <c r="K141" s="117"/>
      <c r="L141" s="117"/>
      <c r="M141" s="117"/>
    </row>
    <row r="142" spans="2:205" s="11" customFormat="1" ht="15" customHeight="1" x14ac:dyDescent="0.25">
      <c r="B142" s="91"/>
      <c r="C142" s="141"/>
      <c r="D142" s="91"/>
      <c r="E142" s="91"/>
      <c r="F142" s="56"/>
      <c r="G142" s="57"/>
      <c r="H142" s="114"/>
      <c r="I142" s="114"/>
      <c r="J142" s="91"/>
      <c r="K142" s="117"/>
      <c r="L142" s="117"/>
      <c r="M142" s="117"/>
    </row>
    <row r="143" spans="2:205" s="11" customFormat="1" ht="15" customHeight="1" x14ac:dyDescent="0.25">
      <c r="B143" s="116"/>
      <c r="C143" s="142"/>
      <c r="D143" s="116"/>
      <c r="E143" s="116"/>
      <c r="F143" s="143"/>
      <c r="G143" s="144"/>
      <c r="H143" s="145"/>
      <c r="I143" s="145"/>
      <c r="J143" s="117"/>
      <c r="K143" s="117"/>
      <c r="L143" s="117"/>
      <c r="M143" s="117"/>
    </row>
    <row r="144" spans="2:205" s="27" customFormat="1" ht="15" customHeight="1" x14ac:dyDescent="0.25">
      <c r="B144" s="116"/>
      <c r="C144" s="142"/>
      <c r="D144" s="116"/>
      <c r="E144" s="116"/>
      <c r="F144" s="143"/>
      <c r="G144" s="144"/>
      <c r="H144" s="145"/>
      <c r="I144" s="145"/>
      <c r="J144" s="116"/>
      <c r="K144" s="116"/>
      <c r="L144" s="116"/>
      <c r="M144" s="116"/>
      <c r="GT144" s="32"/>
      <c r="GU144" s="32"/>
      <c r="GV144" s="32"/>
      <c r="GW144" s="32"/>
    </row>
    <row r="145" spans="2:205" s="27" customFormat="1" ht="15" customHeight="1" x14ac:dyDescent="0.25">
      <c r="B145" s="116"/>
      <c r="C145" s="142"/>
      <c r="D145" s="116"/>
      <c r="E145" s="116"/>
      <c r="F145" s="143"/>
      <c r="G145" s="144"/>
      <c r="H145" s="145"/>
      <c r="I145" s="145"/>
      <c r="J145" s="116"/>
      <c r="K145" s="116"/>
      <c r="L145" s="116"/>
      <c r="M145" s="116"/>
      <c r="GT145" s="32"/>
      <c r="GU145" s="32"/>
      <c r="GV145" s="32"/>
      <c r="GW145" s="32"/>
    </row>
    <row r="146" spans="2:205" s="27" customFormat="1" ht="15" customHeight="1" x14ac:dyDescent="0.25">
      <c r="B146" s="116"/>
      <c r="C146" s="142"/>
      <c r="D146" s="116"/>
      <c r="E146" s="116"/>
      <c r="F146" s="143"/>
      <c r="G146" s="144"/>
      <c r="H146" s="145"/>
      <c r="I146" s="145"/>
      <c r="J146" s="116"/>
      <c r="K146" s="116"/>
      <c r="L146" s="116"/>
      <c r="M146" s="116"/>
      <c r="GT146" s="32"/>
      <c r="GU146" s="32"/>
      <c r="GV146" s="32"/>
      <c r="GW146" s="32"/>
    </row>
    <row r="147" spans="2:205" s="27" customFormat="1" ht="15" customHeight="1" x14ac:dyDescent="0.25">
      <c r="B147" s="116"/>
      <c r="C147" s="142"/>
      <c r="D147" s="116"/>
      <c r="E147" s="116"/>
      <c r="F147" s="143"/>
      <c r="G147" s="144"/>
      <c r="H147" s="145"/>
      <c r="I147" s="145"/>
      <c r="J147" s="116"/>
      <c r="K147" s="116"/>
      <c r="L147" s="116"/>
      <c r="M147" s="116"/>
      <c r="GT147" s="32"/>
      <c r="GU147" s="32"/>
      <c r="GV147" s="32"/>
      <c r="GW147" s="32"/>
    </row>
    <row r="148" spans="2:205" s="27" customFormat="1" ht="15" customHeight="1" x14ac:dyDescent="0.25">
      <c r="B148" s="116"/>
      <c r="C148" s="142"/>
      <c r="D148" s="116"/>
      <c r="E148" s="116"/>
      <c r="F148" s="143"/>
      <c r="G148" s="144"/>
      <c r="H148" s="145"/>
      <c r="I148" s="145"/>
      <c r="J148" s="116"/>
      <c r="K148" s="116"/>
      <c r="L148" s="116"/>
      <c r="M148" s="116"/>
      <c r="GT148" s="32"/>
      <c r="GU148" s="32"/>
      <c r="GV148" s="32"/>
      <c r="GW148" s="32"/>
    </row>
    <row r="149" spans="2:205" s="27" customFormat="1" ht="15" customHeight="1" x14ac:dyDescent="0.25">
      <c r="B149" s="116"/>
      <c r="C149" s="142"/>
      <c r="D149" s="116"/>
      <c r="E149" s="116"/>
      <c r="F149" s="143"/>
      <c r="G149" s="144"/>
      <c r="H149" s="145"/>
      <c r="I149" s="145"/>
      <c r="J149" s="116"/>
      <c r="K149" s="116"/>
      <c r="L149" s="116"/>
      <c r="M149" s="116"/>
      <c r="GT149" s="32"/>
      <c r="GU149" s="32"/>
      <c r="GV149" s="32"/>
      <c r="GW149" s="32"/>
    </row>
    <row r="150" spans="2:205" s="27" customFormat="1" ht="15" customHeight="1" x14ac:dyDescent="0.25">
      <c r="C150" s="28"/>
      <c r="F150" s="29"/>
      <c r="G150" s="30"/>
      <c r="H150" s="31"/>
      <c r="I150" s="31"/>
      <c r="GT150" s="32"/>
      <c r="GU150" s="32"/>
      <c r="GV150" s="32"/>
      <c r="GW150" s="32"/>
    </row>
    <row r="151" spans="2:205" s="27" customFormat="1" ht="15" customHeight="1" x14ac:dyDescent="0.25">
      <c r="C151" s="28"/>
      <c r="F151" s="29"/>
      <c r="G151" s="30"/>
      <c r="H151" s="31"/>
      <c r="I151" s="31"/>
      <c r="GT151" s="32"/>
      <c r="GU151" s="32"/>
      <c r="GV151" s="32"/>
      <c r="GW151" s="32"/>
    </row>
    <row r="152" spans="2:205" s="27" customFormat="1" ht="15" customHeight="1" x14ac:dyDescent="0.25">
      <c r="C152" s="28"/>
      <c r="F152" s="29"/>
      <c r="G152" s="30"/>
      <c r="H152" s="31"/>
      <c r="I152" s="31"/>
      <c r="GT152" s="32"/>
      <c r="GU152" s="32"/>
      <c r="GV152" s="32"/>
      <c r="GW152" s="32"/>
    </row>
    <row r="153" spans="2:205" s="27" customFormat="1" ht="15" customHeight="1" x14ac:dyDescent="0.25">
      <c r="C153" s="28"/>
      <c r="F153" s="29"/>
      <c r="G153" s="30"/>
      <c r="H153" s="31"/>
      <c r="I153" s="31"/>
      <c r="GT153" s="32"/>
      <c r="GU153" s="32"/>
      <c r="GV153" s="32"/>
      <c r="GW153" s="32"/>
    </row>
    <row r="154" spans="2:205" s="27" customFormat="1" ht="15" customHeight="1" x14ac:dyDescent="0.25">
      <c r="C154" s="28"/>
      <c r="F154" s="29"/>
      <c r="G154" s="30"/>
      <c r="H154" s="31"/>
      <c r="I154" s="31"/>
      <c r="GT154" s="32"/>
      <c r="GU154" s="32"/>
      <c r="GV154" s="32"/>
      <c r="GW154" s="32"/>
    </row>
  </sheetData>
  <sheetProtection selectLockedCells="1" selectUnlockedCells="1"/>
  <mergeCells count="1">
    <mergeCell ref="B1:D1"/>
  </mergeCells>
  <printOptions horizontalCentered="1"/>
  <pageMargins left="0.25" right="0.25" top="0.75" bottom="0.75" header="0.3" footer="0.3"/>
  <pageSetup paperSize="9" scale="68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C25"/>
  <sheetViews>
    <sheetView zoomScale="70" zoomScaleNormal="70" zoomScaleSheetLayoutView="100" workbookViewId="0">
      <selection activeCell="P12" sqref="P12"/>
    </sheetView>
  </sheetViews>
  <sheetFormatPr defaultColWidth="10.5" defaultRowHeight="15" x14ac:dyDescent="0.25"/>
  <cols>
    <col min="1" max="1" width="2.5" style="16" customWidth="1"/>
    <col min="2" max="2" width="3.375" style="1" customWidth="1"/>
    <col min="3" max="3" width="2.375" style="13" customWidth="1"/>
    <col min="4" max="4" width="61.25" style="1" customWidth="1"/>
    <col min="5" max="5" width="5.625" style="1" customWidth="1"/>
    <col min="6" max="6" width="8.5" style="14" customWidth="1"/>
    <col min="7" max="7" width="13.25" style="6" customWidth="1"/>
    <col min="8" max="8" width="19.625" style="15" customWidth="1"/>
    <col min="9" max="10" width="2.5" style="1" customWidth="1"/>
    <col min="11" max="211" width="8.375" style="1" customWidth="1"/>
    <col min="212" max="215" width="8.375" style="16" customWidth="1"/>
    <col min="216" max="16384" width="10.5" style="16"/>
  </cols>
  <sheetData>
    <row r="1" spans="2:12" s="17" customFormat="1" ht="23.25" x14ac:dyDescent="0.2">
      <c r="B1" s="411" t="s">
        <v>106</v>
      </c>
      <c r="C1" s="411"/>
      <c r="D1" s="411"/>
      <c r="E1" s="306"/>
      <c r="F1" s="307"/>
      <c r="G1" s="308"/>
      <c r="I1" s="309" t="str">
        <f>Kryci_list!F11</f>
        <v>Objekt SO 401 - Veřejné osvětlení</v>
      </c>
    </row>
    <row r="2" spans="2:12" s="17" customFormat="1" ht="21" x14ac:dyDescent="0.2">
      <c r="B2" s="305"/>
      <c r="C2" s="305"/>
      <c r="D2" s="305"/>
      <c r="F2" s="18"/>
      <c r="G2" s="19"/>
      <c r="H2" s="263"/>
    </row>
    <row r="3" spans="2:12" ht="27" customHeight="1" x14ac:dyDescent="0.25">
      <c r="B3" s="250"/>
      <c r="C3" s="251"/>
      <c r="D3" s="252" t="s">
        <v>113</v>
      </c>
      <c r="E3" s="253" t="s">
        <v>114</v>
      </c>
      <c r="F3" s="254" t="s">
        <v>115</v>
      </c>
      <c r="G3" s="255" t="s">
        <v>119</v>
      </c>
      <c r="H3" s="255" t="s">
        <v>116</v>
      </c>
      <c r="I3" s="256"/>
      <c r="J3" s="115"/>
      <c r="K3" s="115"/>
      <c r="L3" s="257"/>
    </row>
    <row r="4" spans="2:12" s="9" customFormat="1" x14ac:dyDescent="0.25">
      <c r="B4" s="264"/>
      <c r="C4" s="265"/>
      <c r="D4" s="266"/>
      <c r="E4" s="266"/>
      <c r="F4" s="267"/>
      <c r="G4" s="268"/>
      <c r="H4" s="269"/>
      <c r="I4" s="270"/>
      <c r="J4" s="270"/>
      <c r="K4" s="270"/>
      <c r="L4" s="258"/>
    </row>
    <row r="5" spans="2:12" s="9" customFormat="1" x14ac:dyDescent="0.25">
      <c r="B5" s="182"/>
      <c r="C5" s="183" t="s">
        <v>3</v>
      </c>
      <c r="D5" s="184"/>
      <c r="E5" s="184"/>
      <c r="F5" s="271"/>
      <c r="G5" s="272"/>
      <c r="H5" s="188"/>
      <c r="I5" s="273"/>
      <c r="J5" s="270"/>
      <c r="K5" s="270"/>
      <c r="L5" s="258"/>
    </row>
    <row r="6" spans="2:12" s="9" customFormat="1" x14ac:dyDescent="0.25">
      <c r="B6" s="274"/>
      <c r="C6" s="275"/>
      <c r="D6" s="120"/>
      <c r="E6" s="120"/>
      <c r="F6" s="276"/>
      <c r="G6" s="277"/>
      <c r="H6" s="153"/>
      <c r="I6" s="278"/>
      <c r="J6" s="270"/>
      <c r="K6" s="270"/>
      <c r="L6" s="258"/>
    </row>
    <row r="7" spans="2:12" s="9" customFormat="1" x14ac:dyDescent="0.25">
      <c r="B7" s="274"/>
      <c r="C7" s="122"/>
      <c r="D7" s="120" t="s">
        <v>35</v>
      </c>
      <c r="E7" s="304" t="s">
        <v>33</v>
      </c>
      <c r="F7" s="58">
        <v>1</v>
      </c>
      <c r="G7" s="422"/>
      <c r="H7" s="280">
        <f>F7*G7</f>
        <v>0</v>
      </c>
      <c r="I7" s="278"/>
      <c r="J7" s="270"/>
      <c r="K7" s="270"/>
      <c r="L7" s="258"/>
    </row>
    <row r="8" spans="2:12" s="1" customFormat="1" x14ac:dyDescent="0.25">
      <c r="B8" s="121"/>
      <c r="C8" s="122"/>
      <c r="D8" s="120" t="s">
        <v>36</v>
      </c>
      <c r="E8" s="304" t="s">
        <v>33</v>
      </c>
      <c r="F8" s="58">
        <v>1</v>
      </c>
      <c r="G8" s="422"/>
      <c r="H8" s="280">
        <f>F8*G8</f>
        <v>0</v>
      </c>
      <c r="I8" s="281"/>
      <c r="J8" s="91"/>
      <c r="K8" s="91"/>
      <c r="L8" s="257"/>
    </row>
    <row r="9" spans="2:12" s="1" customFormat="1" x14ac:dyDescent="0.25">
      <c r="B9" s="121"/>
      <c r="C9" s="122"/>
      <c r="D9" s="120"/>
      <c r="E9" s="58"/>
      <c r="F9" s="58"/>
      <c r="G9" s="279"/>
      <c r="H9" s="280"/>
      <c r="I9" s="281"/>
      <c r="J9" s="91"/>
      <c r="K9" s="91"/>
      <c r="L9" s="257"/>
    </row>
    <row r="10" spans="2:12" x14ac:dyDescent="0.25">
      <c r="B10" s="190"/>
      <c r="C10" s="205" t="s">
        <v>4</v>
      </c>
      <c r="D10" s="310"/>
      <c r="E10" s="191"/>
      <c r="F10" s="282"/>
      <c r="G10" s="283"/>
      <c r="H10" s="284">
        <f>H7+H8</f>
        <v>0</v>
      </c>
      <c r="I10" s="285"/>
      <c r="J10" s="91"/>
      <c r="K10" s="91"/>
      <c r="L10" s="257"/>
    </row>
    <row r="11" spans="2:12" x14ac:dyDescent="0.25">
      <c r="B11" s="286"/>
      <c r="C11" s="287"/>
      <c r="D11" s="286"/>
      <c r="E11" s="288"/>
      <c r="F11" s="289"/>
      <c r="G11" s="290"/>
      <c r="H11" s="291"/>
      <c r="I11" s="91"/>
      <c r="J11" s="91"/>
      <c r="K11" s="91"/>
      <c r="L11" s="257"/>
    </row>
    <row r="12" spans="2:12" x14ac:dyDescent="0.25">
      <c r="B12" s="182"/>
      <c r="C12" s="273" t="s">
        <v>5</v>
      </c>
      <c r="D12" s="182"/>
      <c r="E12" s="184"/>
      <c r="F12" s="271"/>
      <c r="G12" s="272"/>
      <c r="H12" s="292"/>
      <c r="I12" s="293"/>
      <c r="J12" s="91"/>
      <c r="K12" s="91"/>
      <c r="L12" s="257"/>
    </row>
    <row r="13" spans="2:12" x14ac:dyDescent="0.25">
      <c r="B13" s="274"/>
      <c r="C13" s="275"/>
      <c r="D13" s="120"/>
      <c r="E13" s="120"/>
      <c r="F13" s="276"/>
      <c r="G13" s="277"/>
      <c r="H13" s="246"/>
      <c r="I13" s="281"/>
      <c r="J13" s="91"/>
      <c r="K13" s="91"/>
      <c r="L13" s="257"/>
    </row>
    <row r="14" spans="2:12" x14ac:dyDescent="0.25">
      <c r="B14" s="274"/>
      <c r="C14" s="122"/>
      <c r="D14" s="120" t="s">
        <v>90</v>
      </c>
      <c r="E14" s="79" t="s">
        <v>6</v>
      </c>
      <c r="F14" s="296">
        <v>1</v>
      </c>
      <c r="G14" s="422"/>
      <c r="H14" s="81">
        <f>G14*F14</f>
        <v>0</v>
      </c>
      <c r="I14" s="281"/>
      <c r="J14" s="91"/>
      <c r="K14" s="91"/>
      <c r="L14" s="257"/>
    </row>
    <row r="15" spans="2:12" x14ac:dyDescent="0.25">
      <c r="B15" s="274"/>
      <c r="C15" s="275"/>
      <c r="D15" s="131" t="s">
        <v>89</v>
      </c>
      <c r="E15" s="102" t="s">
        <v>6</v>
      </c>
      <c r="F15" s="294">
        <v>1</v>
      </c>
      <c r="G15" s="422"/>
      <c r="H15" s="295">
        <f>G15*F15</f>
        <v>0</v>
      </c>
      <c r="I15" s="281"/>
      <c r="J15" s="91"/>
      <c r="K15" s="91" t="s">
        <v>111</v>
      </c>
      <c r="L15" s="257"/>
    </row>
    <row r="16" spans="2:12" x14ac:dyDescent="0.25">
      <c r="B16" s="274"/>
      <c r="C16" s="122"/>
      <c r="D16" s="131" t="s">
        <v>91</v>
      </c>
      <c r="E16" s="102" t="s">
        <v>6</v>
      </c>
      <c r="F16" s="294">
        <v>1</v>
      </c>
      <c r="G16" s="422"/>
      <c r="H16" s="295">
        <f t="shared" ref="H16:H19" si="0">G16*F16</f>
        <v>0</v>
      </c>
      <c r="I16" s="281"/>
      <c r="J16" s="91"/>
      <c r="K16" s="91" t="s">
        <v>111</v>
      </c>
      <c r="L16" s="257"/>
    </row>
    <row r="17" spans="2:12" x14ac:dyDescent="0.25">
      <c r="B17" s="274"/>
      <c r="C17" s="122"/>
      <c r="D17" s="131" t="s">
        <v>61</v>
      </c>
      <c r="E17" s="102" t="s">
        <v>6</v>
      </c>
      <c r="F17" s="294">
        <v>1</v>
      </c>
      <c r="G17" s="422"/>
      <c r="H17" s="295">
        <f t="shared" si="0"/>
        <v>0</v>
      </c>
      <c r="I17" s="281"/>
      <c r="J17" s="91"/>
      <c r="K17" s="91" t="s">
        <v>111</v>
      </c>
      <c r="L17" s="257"/>
    </row>
    <row r="18" spans="2:12" x14ac:dyDescent="0.25">
      <c r="B18" s="274"/>
      <c r="C18" s="122"/>
      <c r="D18" s="131" t="s">
        <v>125</v>
      </c>
      <c r="E18" s="102" t="s">
        <v>6</v>
      </c>
      <c r="F18" s="294">
        <v>1</v>
      </c>
      <c r="G18" s="422"/>
      <c r="H18" s="295">
        <f t="shared" si="0"/>
        <v>0</v>
      </c>
      <c r="I18" s="281"/>
      <c r="J18" s="91"/>
      <c r="K18" s="91" t="s">
        <v>111</v>
      </c>
      <c r="L18" s="257"/>
    </row>
    <row r="19" spans="2:12" x14ac:dyDescent="0.25">
      <c r="B19" s="274"/>
      <c r="C19" s="122"/>
      <c r="D19" s="120" t="s">
        <v>124</v>
      </c>
      <c r="E19" s="79" t="s">
        <v>6</v>
      </c>
      <c r="F19" s="296">
        <v>1</v>
      </c>
      <c r="G19" s="422"/>
      <c r="H19" s="81">
        <f t="shared" si="0"/>
        <v>0</v>
      </c>
      <c r="I19" s="281"/>
      <c r="J19" s="91"/>
      <c r="K19" s="91"/>
      <c r="L19" s="257"/>
    </row>
    <row r="20" spans="2:12" s="10" customFormat="1" ht="15" customHeight="1" x14ac:dyDescent="0.25">
      <c r="B20" s="297"/>
      <c r="C20" s="122"/>
      <c r="D20" s="298"/>
      <c r="E20" s="299"/>
      <c r="F20" s="300"/>
      <c r="G20" s="301"/>
      <c r="H20" s="302"/>
      <c r="I20" s="278"/>
      <c r="J20" s="270"/>
      <c r="K20" s="270"/>
      <c r="L20" s="258"/>
    </row>
    <row r="21" spans="2:12" x14ac:dyDescent="0.25">
      <c r="B21" s="204"/>
      <c r="C21" s="206" t="s">
        <v>120</v>
      </c>
      <c r="D21" s="191"/>
      <c r="E21" s="191"/>
      <c r="F21" s="282"/>
      <c r="G21" s="283"/>
      <c r="H21" s="303">
        <f>SUM(H13:H20)</f>
        <v>0</v>
      </c>
      <c r="I21" s="285"/>
      <c r="J21" s="91"/>
      <c r="K21" s="91"/>
      <c r="L21" s="257"/>
    </row>
    <row r="22" spans="2:12" x14ac:dyDescent="0.25">
      <c r="B22" s="91"/>
      <c r="C22" s="141"/>
      <c r="D22" s="91"/>
      <c r="E22" s="91"/>
      <c r="F22" s="56"/>
      <c r="G22" s="57"/>
      <c r="H22" s="114"/>
      <c r="I22" s="91"/>
      <c r="J22" s="91"/>
      <c r="K22" s="91"/>
      <c r="L22" s="257"/>
    </row>
    <row r="23" spans="2:12" x14ac:dyDescent="0.25">
      <c r="B23" s="257"/>
      <c r="C23" s="259"/>
      <c r="D23" s="257"/>
      <c r="E23" s="257"/>
      <c r="F23" s="260"/>
      <c r="G23" s="261"/>
      <c r="H23" s="262"/>
      <c r="I23" s="257"/>
      <c r="J23" s="257"/>
      <c r="K23" s="257"/>
      <c r="L23" s="257"/>
    </row>
    <row r="24" spans="2:12" x14ac:dyDescent="0.25">
      <c r="B24" s="257"/>
      <c r="C24" s="259"/>
      <c r="D24" s="257"/>
      <c r="E24" s="257"/>
      <c r="F24" s="260"/>
      <c r="G24" s="261"/>
      <c r="H24" s="262"/>
      <c r="I24" s="257"/>
      <c r="J24" s="257"/>
      <c r="K24" s="257"/>
      <c r="L24" s="257"/>
    </row>
    <row r="25" spans="2:12" x14ac:dyDescent="0.25">
      <c r="B25" s="257"/>
      <c r="C25" s="259"/>
      <c r="D25" s="257"/>
      <c r="E25" s="257"/>
      <c r="F25" s="260"/>
      <c r="G25" s="261"/>
      <c r="H25" s="262"/>
      <c r="I25" s="257"/>
      <c r="J25" s="257"/>
      <c r="K25" s="257"/>
      <c r="L25" s="257"/>
    </row>
  </sheetData>
  <sheetProtection selectLockedCells="1" selectUnlockedCells="1"/>
  <mergeCells count="1">
    <mergeCell ref="B1:D1"/>
  </mergeCells>
  <printOptions horizontalCentered="1"/>
  <pageMargins left="0.25" right="0.25" top="0.75" bottom="0.75" header="0.3" footer="0.3"/>
  <pageSetup paperSize="9" scale="84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Kryci_list</vt:lpstr>
      <vt:lpstr>Rek_SO4001</vt:lpstr>
      <vt:lpstr>Roz_SO401</vt:lpstr>
      <vt:lpstr>Vedlejsi_ostatni_SO401</vt:lpstr>
      <vt:lpstr>Kryci_list!Oblast_tisku</vt:lpstr>
      <vt:lpstr>Roz_SO401!Oblast_tisku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Vít Novák</cp:lastModifiedBy>
  <cp:lastPrinted>2017-06-12T19:57:49Z</cp:lastPrinted>
  <dcterms:created xsi:type="dcterms:W3CDTF">2013-04-19T08:30:12Z</dcterms:created>
  <dcterms:modified xsi:type="dcterms:W3CDTF">2017-06-15T10:36:54Z</dcterms:modified>
</cp:coreProperties>
</file>